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-120" yWindow="-120" windowWidth="20730" windowHeight="11040"/>
  </bookViews>
  <sheets>
    <sheet name="Hoja1" sheetId="1" r:id="rId1"/>
  </sheets>
  <definedNames>
    <definedName name="_xlnm.Print_Area" localSheetId="0">Hoja1!$A$1:$I$166</definedName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1" l="1"/>
  <c r="E139" i="1"/>
  <c r="F139" i="1"/>
  <c r="G139" i="1"/>
  <c r="H139" i="1"/>
  <c r="I139" i="1"/>
  <c r="C139" i="1"/>
  <c r="B139" i="1"/>
  <c r="B122" i="1" s="1"/>
  <c r="D117" i="1" l="1"/>
  <c r="E117" i="1"/>
  <c r="F117" i="1"/>
  <c r="G117" i="1"/>
  <c r="H117" i="1"/>
  <c r="I117" i="1"/>
  <c r="C117" i="1"/>
  <c r="B117" i="1"/>
  <c r="B118" i="1"/>
  <c r="F38" i="1" l="1"/>
  <c r="I35" i="1"/>
  <c r="H35" i="1"/>
  <c r="G35" i="1"/>
  <c r="B35" i="1"/>
  <c r="B37" i="1"/>
  <c r="B36" i="1"/>
  <c r="F35" i="1"/>
  <c r="C35" i="1" l="1"/>
  <c r="E27" i="1"/>
  <c r="F27" i="1"/>
  <c r="G27" i="1"/>
  <c r="H27" i="1"/>
  <c r="I27" i="1"/>
  <c r="E35" i="1"/>
  <c r="D35" i="1"/>
  <c r="D27" i="1"/>
  <c r="B152" i="1" l="1"/>
  <c r="B149" i="1"/>
  <c r="B146" i="1"/>
  <c r="B50" i="1"/>
  <c r="B43" i="1"/>
  <c r="B60" i="1" l="1"/>
  <c r="B57" i="1"/>
  <c r="B54" i="1"/>
  <c r="B51" i="1"/>
  <c r="B47" i="1"/>
  <c r="B44" i="1"/>
  <c r="B41" i="1"/>
  <c r="C19" i="1"/>
  <c r="F19" i="1"/>
  <c r="C14" i="1"/>
  <c r="B31" i="1"/>
  <c r="B28" i="1"/>
  <c r="B25" i="1"/>
  <c r="B20" i="1"/>
  <c r="B15" i="1"/>
  <c r="D17" i="1" l="1"/>
  <c r="E17" i="1"/>
  <c r="C17" i="1"/>
  <c r="H77" i="1" l="1"/>
  <c r="I77" i="1"/>
  <c r="G77" i="1"/>
  <c r="F130" i="1"/>
  <c r="B26" i="1"/>
  <c r="B23" i="1"/>
  <c r="B21" i="1"/>
  <c r="B19" i="1" s="1"/>
  <c r="B18" i="1"/>
  <c r="B16" i="1"/>
  <c r="B14" i="1" s="1"/>
  <c r="B52" i="1"/>
  <c r="B45" i="1"/>
  <c r="B42" i="1"/>
  <c r="F14" i="1"/>
  <c r="B99" i="1"/>
  <c r="B98" i="1"/>
  <c r="I97" i="1"/>
  <c r="H97" i="1"/>
  <c r="G97" i="1"/>
  <c r="F97" i="1"/>
  <c r="E97" i="1"/>
  <c r="D97" i="1"/>
  <c r="C97" i="1"/>
  <c r="B97" i="1" l="1"/>
  <c r="F100" i="1"/>
  <c r="B102" i="1"/>
  <c r="B101" i="1"/>
  <c r="B100" i="1" s="1"/>
  <c r="I100" i="1"/>
  <c r="H100" i="1"/>
  <c r="G100" i="1"/>
  <c r="E100" i="1"/>
  <c r="D100" i="1"/>
  <c r="C100" i="1"/>
  <c r="B96" i="1"/>
  <c r="I95" i="1"/>
  <c r="H95" i="1"/>
  <c r="G95" i="1"/>
  <c r="F95" i="1"/>
  <c r="E95" i="1"/>
  <c r="D95" i="1"/>
  <c r="C95" i="1"/>
  <c r="B94" i="1"/>
  <c r="B93" i="1"/>
  <c r="I92" i="1"/>
  <c r="H92" i="1"/>
  <c r="G92" i="1"/>
  <c r="F92" i="1"/>
  <c r="E92" i="1"/>
  <c r="D92" i="1"/>
  <c r="C92" i="1"/>
  <c r="B91" i="1"/>
  <c r="I90" i="1"/>
  <c r="H90" i="1"/>
  <c r="G90" i="1"/>
  <c r="F90" i="1"/>
  <c r="E90" i="1"/>
  <c r="D90" i="1"/>
  <c r="C90" i="1"/>
  <c r="B150" i="1"/>
  <c r="F148" i="1"/>
  <c r="B141" i="1"/>
  <c r="B148" i="1" l="1"/>
  <c r="B92" i="1"/>
  <c r="B95" i="1"/>
  <c r="B90" i="1"/>
  <c r="C123" i="1" l="1"/>
  <c r="B153" i="1" l="1"/>
  <c r="I151" i="1"/>
  <c r="H151" i="1"/>
  <c r="G151" i="1"/>
  <c r="F151" i="1"/>
  <c r="E151" i="1"/>
  <c r="D151" i="1"/>
  <c r="C151" i="1"/>
  <c r="I148" i="1"/>
  <c r="H148" i="1"/>
  <c r="G148" i="1"/>
  <c r="E148" i="1"/>
  <c r="D148" i="1"/>
  <c r="C148" i="1"/>
  <c r="B140" i="1"/>
  <c r="E43" i="1"/>
  <c r="D43" i="1"/>
  <c r="C43" i="1"/>
  <c r="B151" i="1" l="1"/>
  <c r="B29" i="1"/>
  <c r="C27" i="1"/>
  <c r="C40" i="1"/>
  <c r="B27" i="1" l="1"/>
  <c r="I145" i="1"/>
  <c r="H145" i="1"/>
  <c r="G145" i="1"/>
  <c r="F145" i="1"/>
  <c r="E145" i="1"/>
  <c r="D145" i="1"/>
  <c r="C145" i="1"/>
  <c r="I142" i="1"/>
  <c r="H142" i="1"/>
  <c r="G142" i="1"/>
  <c r="F142" i="1"/>
  <c r="E142" i="1"/>
  <c r="D142" i="1"/>
  <c r="C142" i="1"/>
  <c r="I136" i="1"/>
  <c r="H136" i="1"/>
  <c r="G136" i="1"/>
  <c r="F136" i="1"/>
  <c r="E136" i="1"/>
  <c r="D136" i="1"/>
  <c r="C136" i="1"/>
  <c r="I133" i="1"/>
  <c r="H133" i="1"/>
  <c r="G133" i="1"/>
  <c r="F133" i="1"/>
  <c r="E133" i="1"/>
  <c r="D133" i="1"/>
  <c r="C133" i="1"/>
  <c r="I130" i="1"/>
  <c r="H130" i="1"/>
  <c r="G130" i="1"/>
  <c r="E130" i="1"/>
  <c r="D130" i="1"/>
  <c r="C130" i="1"/>
  <c r="I126" i="1"/>
  <c r="H126" i="1"/>
  <c r="G126" i="1"/>
  <c r="F126" i="1"/>
  <c r="E126" i="1"/>
  <c r="D126" i="1"/>
  <c r="C126" i="1"/>
  <c r="I123" i="1"/>
  <c r="H123" i="1"/>
  <c r="G123" i="1"/>
  <c r="F123" i="1"/>
  <c r="E123" i="1"/>
  <c r="D123" i="1"/>
  <c r="I120" i="1"/>
  <c r="H120" i="1"/>
  <c r="G120" i="1"/>
  <c r="F120" i="1"/>
  <c r="E120" i="1"/>
  <c r="D120" i="1"/>
  <c r="C120" i="1"/>
  <c r="I114" i="1"/>
  <c r="H114" i="1"/>
  <c r="G114" i="1"/>
  <c r="F114" i="1"/>
  <c r="E114" i="1"/>
  <c r="D114" i="1"/>
  <c r="C114" i="1"/>
  <c r="I111" i="1"/>
  <c r="H111" i="1"/>
  <c r="G111" i="1"/>
  <c r="F111" i="1"/>
  <c r="E111" i="1"/>
  <c r="D111" i="1"/>
  <c r="C111" i="1"/>
  <c r="I108" i="1"/>
  <c r="H108" i="1"/>
  <c r="G108" i="1"/>
  <c r="F108" i="1"/>
  <c r="E108" i="1"/>
  <c r="D108" i="1"/>
  <c r="C108" i="1"/>
  <c r="I105" i="1"/>
  <c r="H105" i="1"/>
  <c r="G105" i="1"/>
  <c r="F105" i="1"/>
  <c r="E105" i="1"/>
  <c r="E104" i="1" s="1"/>
  <c r="D105" i="1"/>
  <c r="C105" i="1"/>
  <c r="I86" i="1"/>
  <c r="H86" i="1"/>
  <c r="G86" i="1"/>
  <c r="F86" i="1"/>
  <c r="E86" i="1"/>
  <c r="D86" i="1"/>
  <c r="C86" i="1"/>
  <c r="I83" i="1"/>
  <c r="H83" i="1"/>
  <c r="G83" i="1"/>
  <c r="F83" i="1"/>
  <c r="E83" i="1"/>
  <c r="D83" i="1"/>
  <c r="C83" i="1"/>
  <c r="I80" i="1"/>
  <c r="H80" i="1"/>
  <c r="G80" i="1"/>
  <c r="F80" i="1"/>
  <c r="E80" i="1"/>
  <c r="D80" i="1"/>
  <c r="C80" i="1"/>
  <c r="F77" i="1"/>
  <c r="E77" i="1"/>
  <c r="D77" i="1"/>
  <c r="C77" i="1"/>
  <c r="I73" i="1"/>
  <c r="H73" i="1"/>
  <c r="G73" i="1"/>
  <c r="F73" i="1"/>
  <c r="E73" i="1"/>
  <c r="D73" i="1"/>
  <c r="C73" i="1"/>
  <c r="I70" i="1"/>
  <c r="H70" i="1"/>
  <c r="G70" i="1"/>
  <c r="F70" i="1"/>
  <c r="E70" i="1"/>
  <c r="D70" i="1"/>
  <c r="C70" i="1"/>
  <c r="I67" i="1"/>
  <c r="H67" i="1"/>
  <c r="G67" i="1"/>
  <c r="F67" i="1"/>
  <c r="E67" i="1"/>
  <c r="D67" i="1"/>
  <c r="C67" i="1"/>
  <c r="I64" i="1"/>
  <c r="H64" i="1"/>
  <c r="G64" i="1"/>
  <c r="F64" i="1"/>
  <c r="E64" i="1"/>
  <c r="D64" i="1"/>
  <c r="C64" i="1"/>
  <c r="I62" i="1"/>
  <c r="H62" i="1"/>
  <c r="G62" i="1"/>
  <c r="F62" i="1"/>
  <c r="E62" i="1"/>
  <c r="D62" i="1"/>
  <c r="C62" i="1"/>
  <c r="I59" i="1"/>
  <c r="H59" i="1"/>
  <c r="G59" i="1"/>
  <c r="F59" i="1"/>
  <c r="E59" i="1"/>
  <c r="D59" i="1"/>
  <c r="C59" i="1"/>
  <c r="I56" i="1"/>
  <c r="H56" i="1"/>
  <c r="G56" i="1"/>
  <c r="F56" i="1"/>
  <c r="E56" i="1"/>
  <c r="D56" i="1"/>
  <c r="C56" i="1"/>
  <c r="I53" i="1"/>
  <c r="H53" i="1"/>
  <c r="G53" i="1"/>
  <c r="F53" i="1"/>
  <c r="E53" i="1"/>
  <c r="D53" i="1"/>
  <c r="C53" i="1"/>
  <c r="I50" i="1"/>
  <c r="H50" i="1"/>
  <c r="G50" i="1"/>
  <c r="F50" i="1"/>
  <c r="E50" i="1"/>
  <c r="D50" i="1"/>
  <c r="C50" i="1"/>
  <c r="I46" i="1"/>
  <c r="H46" i="1"/>
  <c r="G46" i="1"/>
  <c r="F46" i="1"/>
  <c r="E46" i="1"/>
  <c r="D46" i="1"/>
  <c r="C46" i="1"/>
  <c r="I43" i="1"/>
  <c r="H43" i="1"/>
  <c r="G43" i="1"/>
  <c r="F43" i="1"/>
  <c r="I40" i="1"/>
  <c r="H40" i="1"/>
  <c r="G40" i="1"/>
  <c r="F40" i="1"/>
  <c r="E40" i="1"/>
  <c r="D40" i="1"/>
  <c r="I33" i="1"/>
  <c r="H33" i="1"/>
  <c r="G33" i="1"/>
  <c r="F33" i="1"/>
  <c r="E33" i="1"/>
  <c r="D33" i="1"/>
  <c r="C33" i="1"/>
  <c r="I30" i="1"/>
  <c r="H30" i="1"/>
  <c r="G30" i="1"/>
  <c r="F30" i="1"/>
  <c r="E30" i="1"/>
  <c r="D30" i="1"/>
  <c r="C30" i="1"/>
  <c r="I24" i="1"/>
  <c r="H24" i="1"/>
  <c r="G24" i="1"/>
  <c r="F24" i="1"/>
  <c r="E24" i="1"/>
  <c r="D24" i="1"/>
  <c r="C24" i="1"/>
  <c r="I22" i="1"/>
  <c r="H22" i="1"/>
  <c r="G22" i="1"/>
  <c r="F22" i="1"/>
  <c r="E22" i="1"/>
  <c r="D22" i="1"/>
  <c r="C22" i="1"/>
  <c r="I19" i="1"/>
  <c r="H19" i="1"/>
  <c r="G19" i="1"/>
  <c r="E19" i="1"/>
  <c r="D19" i="1"/>
  <c r="I17" i="1"/>
  <c r="H17" i="1"/>
  <c r="G17" i="1"/>
  <c r="F17" i="1"/>
  <c r="D14" i="1"/>
  <c r="E14" i="1"/>
  <c r="G14" i="1"/>
  <c r="H14" i="1"/>
  <c r="I14" i="1"/>
  <c r="H39" i="1" l="1"/>
  <c r="G39" i="1"/>
  <c r="F76" i="1"/>
  <c r="I39" i="1"/>
  <c r="F39" i="1"/>
  <c r="I76" i="1"/>
  <c r="G104" i="1"/>
  <c r="H104" i="1"/>
  <c r="I104" i="1"/>
  <c r="C104" i="1"/>
  <c r="F104" i="1"/>
  <c r="D104" i="1"/>
  <c r="C76" i="1"/>
  <c r="G76" i="1"/>
  <c r="D76" i="1"/>
  <c r="H76" i="1"/>
  <c r="E76" i="1"/>
  <c r="E122" i="1"/>
  <c r="F122" i="1"/>
  <c r="H122" i="1"/>
  <c r="I122" i="1"/>
  <c r="G122" i="1"/>
  <c r="D122" i="1"/>
  <c r="C122" i="1"/>
  <c r="I13" i="1"/>
  <c r="H13" i="1"/>
  <c r="G13" i="1"/>
  <c r="E13" i="1"/>
  <c r="D13" i="1"/>
  <c r="C13" i="1"/>
  <c r="B124" i="1"/>
  <c r="B125" i="1"/>
  <c r="B147" i="1"/>
  <c r="B144" i="1"/>
  <c r="B138" i="1"/>
  <c r="B135" i="1"/>
  <c r="B132" i="1"/>
  <c r="B128" i="1"/>
  <c r="B106" i="1"/>
  <c r="B119" i="1"/>
  <c r="B116" i="1"/>
  <c r="B113" i="1"/>
  <c r="B110" i="1"/>
  <c r="B107" i="1"/>
  <c r="B79" i="1"/>
  <c r="B88" i="1"/>
  <c r="B85" i="1"/>
  <c r="B82" i="1"/>
  <c r="B75" i="1"/>
  <c r="B72" i="1"/>
  <c r="B69" i="1"/>
  <c r="B66" i="1"/>
  <c r="B61" i="1"/>
  <c r="B58" i="1"/>
  <c r="B55" i="1"/>
  <c r="B48" i="1"/>
  <c r="B17" i="1"/>
  <c r="B32" i="1"/>
  <c r="F13" i="1" l="1"/>
  <c r="F12" i="1" s="1"/>
  <c r="B105" i="1"/>
  <c r="B123" i="1"/>
  <c r="B59" i="1"/>
  <c r="B143" i="1"/>
  <c r="B142" i="1" s="1"/>
  <c r="B137" i="1"/>
  <c r="B136" i="1" s="1"/>
  <c r="B22" i="1" l="1"/>
  <c r="B115" i="1" l="1"/>
  <c r="B114" i="1" s="1"/>
  <c r="B145" i="1"/>
  <c r="B112" i="1" l="1"/>
  <c r="B111" i="1" s="1"/>
  <c r="B127" i="1"/>
  <c r="B126" i="1" s="1"/>
  <c r="B40" i="1"/>
  <c r="B134" i="1"/>
  <c r="B133" i="1" s="1"/>
  <c r="B131" i="1"/>
  <c r="B130" i="1" s="1"/>
  <c r="B121" i="1"/>
  <c r="B120" i="1" s="1"/>
  <c r="B109" i="1"/>
  <c r="B108" i="1" s="1"/>
  <c r="B104" i="1" s="1"/>
  <c r="B87" i="1"/>
  <c r="B86" i="1" s="1"/>
  <c r="B84" i="1"/>
  <c r="B83" i="1" s="1"/>
  <c r="B81" i="1"/>
  <c r="B80" i="1" s="1"/>
  <c r="B78" i="1"/>
  <c r="B77" i="1" s="1"/>
  <c r="B76" i="1" s="1"/>
  <c r="B74" i="1"/>
  <c r="B73" i="1" s="1"/>
  <c r="B71" i="1"/>
  <c r="B70" i="1" s="1"/>
  <c r="B68" i="1"/>
  <c r="B67" i="1" s="1"/>
  <c r="B65" i="1"/>
  <c r="B64" i="1" s="1"/>
  <c r="B63" i="1"/>
  <c r="B62" i="1" s="1"/>
  <c r="B56" i="1"/>
  <c r="B53" i="1"/>
  <c r="B46" i="1"/>
  <c r="B34" i="1"/>
  <c r="B33" i="1" s="1"/>
  <c r="B24" i="1"/>
  <c r="B39" i="1" l="1"/>
  <c r="C12" i="1"/>
  <c r="B30" i="1"/>
  <c r="B13" i="1" s="1"/>
  <c r="B12" i="1" s="1"/>
  <c r="B38" i="1" l="1"/>
  <c r="B103" i="1"/>
  <c r="I12" i="1"/>
  <c r="H12" i="1"/>
  <c r="C39" i="1"/>
  <c r="D39" i="1"/>
  <c r="G12" i="1"/>
  <c r="E12" i="1"/>
  <c r="E39" i="1"/>
  <c r="D12" i="1"/>
  <c r="B11" i="1" l="1"/>
  <c r="I103" i="1"/>
  <c r="C38" i="1"/>
  <c r="H38" i="1"/>
  <c r="F103" i="1"/>
  <c r="E38" i="1"/>
  <c r="G103" i="1"/>
  <c r="H103" i="1"/>
  <c r="H11" i="1" s="1"/>
  <c r="I38" i="1"/>
  <c r="C103" i="1"/>
  <c r="E103" i="1"/>
  <c r="D103" i="1"/>
  <c r="G38" i="1"/>
  <c r="D38" i="1"/>
  <c r="G11" i="1" l="1"/>
  <c r="D11" i="1"/>
  <c r="I11" i="1"/>
  <c r="E11" i="1"/>
  <c r="C11" i="1"/>
  <c r="F11" i="1"/>
</calcChain>
</file>

<file path=xl/sharedStrings.xml><?xml version="1.0" encoding="utf-8"?>
<sst xmlns="http://schemas.openxmlformats.org/spreadsheetml/2006/main" count="171" uniqueCount="57">
  <si>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</si>
  <si>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</si>
  <si>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</si>
  <si>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</si>
  <si>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</si>
  <si>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</si>
  <si>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</si>
  <si>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</si>
  <si>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</si>
  <si>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</si>
  <si>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</si>
  <si>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</si>
  <si>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</si>
  <si>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</si>
  <si>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</si>
  <si>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</si>
  <si>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</si>
  <si>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</si>
  <si>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</si>
  <si>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</si>
  <si>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</si>
  <si>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</si>
  <si>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</si>
  <si>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Industrias</t>
  </si>
  <si>
    <t>Hoteles</t>
  </si>
  <si>
    <t>Hospitales y clínicas</t>
  </si>
  <si>
    <t>Panamá Oeste</t>
  </si>
  <si>
    <t>Arraiján</t>
  </si>
  <si>
    <t>Industria</t>
  </si>
  <si>
    <t>La Chorrera</t>
  </si>
  <si>
    <t>(1) Son obras que continúan proceso constructivo.</t>
  </si>
  <si>
    <t xml:space="preserve"> -  Cantidad nula o cero.</t>
  </si>
  <si>
    <t>(P) Cifras preliminares.</t>
  </si>
  <si>
    <t>Segundo trimestre</t>
  </si>
  <si>
    <t>Edificio de apartamento (3)</t>
  </si>
  <si>
    <t xml:space="preserve">  Otros (4)</t>
  </si>
  <si>
    <t>Instituto Nacional de Estadística y Censo</t>
  </si>
  <si>
    <t>CONTRALORÍA GENERAL DE LA REPÚBLICA</t>
  </si>
  <si>
    <t>República de Panamá</t>
  </si>
  <si>
    <t>San Miguelito</t>
  </si>
  <si>
    <t>Cuadro 3.  METROS CUADRADOS CONSTRUIDOS EN LAS PROVINCIAS DE COLÓN, PANAMÁ Y PANAMÁ OESTE, POR NÚMERO</t>
  </si>
  <si>
    <t>Administración pública</t>
  </si>
  <si>
    <t>Otros (4)</t>
  </si>
  <si>
    <t>(3) Incluye cuartos de alquiler y adosadas.</t>
  </si>
  <si>
    <t>Panamá: (Continuación)</t>
  </si>
  <si>
    <t>San Miguelito: (Continuación)</t>
  </si>
  <si>
    <t>Fuente: Constructoras, inmobiliarias y personas particulares.</t>
  </si>
  <si>
    <t xml:space="preserve">NOTA: Obras que iniciaron, continuaron y culminaron proceso de construcción en el período de referencia. La diferencia en algunos datos publicados, anteriormente, se debe a </t>
  </si>
  <si>
    <t xml:space="preserve">           cambios de diseño efectuado por los informantes.</t>
  </si>
  <si>
    <t>(2) Se refiere  a las unidades  de  vivienda,  locales  comerciales y oficinas  que  contiene un  centro comercial,   salones  en un centro educativo, habitaciones en un hotel etc.</t>
  </si>
  <si>
    <t xml:space="preserve">(4) Son edificios y  estructuras destinadas a albergues,  estacionamientos,  galeras  para criaderos y  ceba de animales,  clubes, salas de reuniones,  cines, teatros, estadios </t>
  </si>
  <si>
    <t xml:space="preserve">     deportivos y otros para el esparcimiento. </t>
  </si>
  <si>
    <t xml:space="preserve"> DE EDIFICACIONES, UNIDAD Y ÁREA, SEGÚN TIPO DE EDIFICACIÓN:  SEGUNDO TRIMESTRE 2023 (P)</t>
  </si>
  <si>
    <t>2023 (P)</t>
  </si>
  <si>
    <t xml:space="preserve">  Centros educativos</t>
  </si>
  <si>
    <t>Otros</t>
  </si>
  <si>
    <t>La Chorrera: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</si>
</sst>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4" fillId="4" borderId="6" xfId="1" applyNumberFormat="1" applyFill="1" applyBorder="1"/>
    <xf numFmtId="0" fontId="3" fillId="4" borderId="10" xfId="0" applyFont="1" applyFill="1" applyBorder="1" applyAlignment="1">
      <alignment horizontal="left" indent="7"/>
    </xf>
    <xf numFmtId="164" fontId="4" fillId="4" borderId="11" xfId="1" applyNumberFormat="1" applyFill="1" applyBorder="1"/>
    <xf numFmtId="164" fontId="2" fillId="4" borderId="6" xfId="0" applyNumberFormat="1" applyFont="1" applyFill="1" applyBorder="1"/>
    <xf numFmtId="164" fontId="2" fillId="4" borderId="6" xfId="0" applyNumberFormat="1" applyFont="1" applyFill="1" applyBorder="1" applyAlignment="1">
      <alignment vertical="center"/>
    </xf>
    <xf numFmtId="164" fontId="5" fillId="4" borderId="6" xfId="1" applyNumberFormat="1" applyFont="1" applyFill="1" applyBorder="1"/>
    <xf numFmtId="164" fontId="2" fillId="4" borderId="2" xfId="2" applyNumberFormat="1" applyFont="1" applyFill="1" applyBorder="1" applyAlignment="1"/>
    <xf numFmtId="164" fontId="2" fillId="4" borderId="8" xfId="0" applyNumberFormat="1" applyFont="1" applyFill="1" applyBorder="1"/>
    <xf numFmtId="164" fontId="4" fillId="4" borderId="8" xfId="1" applyNumberFormat="1" applyFill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 indent="7"/>
    </xf>
    <xf numFmtId="164" fontId="2" fillId="4" borderId="0" xfId="0" applyNumberFormat="1" applyFont="1" applyFill="1"/>
    <xf numFmtId="164" fontId="4" fillId="4" borderId="0" xfId="1" applyNumberFormat="1" applyFill="1"/>
    <xf numFmtId="164" fontId="3" fillId="4" borderId="6" xfId="2" applyNumberFormat="1" applyFont="1" applyFill="1" applyBorder="1" applyAlignment="1"/>
    <xf numFmtId="164" fontId="4" fillId="4" borderId="6" xfId="1" applyNumberFormat="1" applyFont="1" applyFill="1" applyBorder="1"/>
    <xf numFmtId="164" fontId="4" fillId="4" borderId="5" xfId="1" applyNumberFormat="1" applyFill="1" applyBorder="1"/>
    <xf numFmtId="0" fontId="0" fillId="4" borderId="0" xfId="0" applyFill="1"/>
    <xf numFmtId="0" fontId="0" fillId="4" borderId="0" xfId="0" applyFill="1" applyBorder="1"/>
    <xf numFmtId="164" fontId="5" fillId="4" borderId="6" xfId="2" applyNumberFormat="1" applyFont="1" applyFill="1" applyBorder="1" applyAlignment="1">
      <alignment horizontal="right"/>
    </xf>
    <xf numFmtId="164" fontId="4" fillId="4" borderId="0" xfId="1" applyNumberFormat="1" applyFont="1" applyFill="1" applyBorder="1"/>
    <xf numFmtId="166" fontId="4" fillId="4" borderId="0" xfId="0" applyNumberFormat="1" applyFont="1" applyFill="1" applyAlignment="1">
      <alignment horizontal="left" indent="7"/>
    </xf>
    <xf numFmtId="164" fontId="4" fillId="4" borderId="6" xfId="1" applyNumberFormat="1" applyFont="1" applyFill="1" applyBorder="1" applyAlignment="1">
      <alignment horizontal="right"/>
    </xf>
    <xf numFmtId="164" fontId="4" fillId="4" borderId="0" xfId="1" applyNumberFormat="1" applyFont="1" applyFill="1" applyBorder="1" applyAlignment="1">
      <alignment horizontal="right"/>
    </xf>
    <xf numFmtId="164" fontId="2" fillId="0" borderId="6" xfId="2" applyNumberFormat="1" applyFont="1" applyFill="1" applyBorder="1" applyAlignment="1"/>
    <xf numFmtId="41" fontId="4" fillId="0" borderId="0" xfId="3" applyNumberFormat="1" applyFont="1" applyFill="1" applyBorder="1" applyAlignment="1">
      <alignment horizontal="justify" vertical="justify"/>
    </xf>
    <xf numFmtId="0" fontId="4" fillId="4" borderId="0" xfId="1" applyFill="1" applyAlignment="1">
      <alignment horizontal="justify" vertical="justify"/>
    </xf>
    <xf numFmtId="41" fontId="4" fillId="4" borderId="0" xfId="3" applyNumberFormat="1" applyFont="1" applyFill="1" applyBorder="1" applyAlignment="1">
      <alignment horizontal="justify" vertical="justify"/>
    </xf>
    <xf numFmtId="49" fontId="4" fillId="4" borderId="0" xfId="1" applyNumberFormat="1" applyFill="1" applyAlignment="1">
      <alignment horizontal="justify" vertical="justify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0" xfId="2" applyNumberFormat="1" applyFont="1" applyFill="1" applyBorder="1" applyAlignment="1"/>
    <xf numFmtId="164" fontId="4" fillId="4" borderId="0" xfId="1" applyNumberFormat="1" applyFill="1" applyBorder="1"/>
    <xf numFmtId="164" fontId="3" fillId="4" borderId="0" xfId="2" applyNumberFormat="1" applyFont="1" applyFill="1" applyBorder="1" applyAlignment="1"/>
    <xf numFmtId="164" fontId="5" fillId="4" borderId="0" xfId="1" applyNumberFormat="1" applyFont="1" applyFill="1" applyBorder="1"/>
    <xf numFmtId="164" fontId="2" fillId="0" borderId="0" xfId="2" applyNumberFormat="1" applyFont="1" applyFill="1" applyBorder="1" applyAlignment="1"/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8"/>
  <sheetViews>
    <sheetView tabSelected="1" topLeftCell="A136" zoomScale="84" zoomScaleNormal="84" zoomScaleSheetLayoutView="70" workbookViewId="0">
      <selection activeCell="K152" sqref="K152"/>
    </sheetView>
  </sheetViews>
  <sheetFormatPr baseColWidth="10" defaultRowHeight="15" x14ac:dyDescent="0.25"/>
  <cols>
    <col min="1" max="1" width="30.28515625" customWidth="1"/>
    <col min="2" max="2" width="14.7109375" customWidth="1"/>
    <col min="3" max="3" width="14" customWidth="1"/>
    <col min="4" max="4" width="12.7109375" customWidth="1"/>
    <col min="5" max="5" width="14.7109375" customWidth="1"/>
    <col min="6" max="6" width="15.7109375" customWidth="1"/>
    <col min="7" max="7" width="14" customWidth="1"/>
    <col min="8" max="8" width="12.7109375" customWidth="1"/>
    <col min="9" max="9" width="14.7109375" customWidth="1"/>
  </cols>
  <sheetData>
    <row r="1" spans="1:43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3" x14ac:dyDescent="0.25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23" customFormat="1" ht="12.75" x14ac:dyDescent="0.2">
      <c r="A3" s="55" t="s">
        <v>36</v>
      </c>
      <c r="B3" s="55"/>
      <c r="C3" s="55"/>
      <c r="D3" s="55"/>
      <c r="E3" s="55"/>
      <c r="F3" s="55"/>
      <c r="G3" s="55"/>
      <c r="H3" s="55"/>
      <c r="I3" s="5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23" customFormat="1" ht="12.75" x14ac:dyDescent="0.2">
      <c r="A4" s="24"/>
      <c r="B4" s="24"/>
      <c r="C4" s="24"/>
      <c r="D4" s="24"/>
      <c r="E4" s="24"/>
      <c r="F4" s="24"/>
      <c r="G4" s="24"/>
      <c r="H4" s="24"/>
      <c r="I4" s="24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23" customFormat="1" ht="12.75" x14ac:dyDescent="0.2">
      <c r="A5" s="56" t="s">
        <v>40</v>
      </c>
      <c r="B5" s="56"/>
      <c r="C5" s="56"/>
      <c r="D5" s="56"/>
      <c r="E5" s="56"/>
      <c r="F5" s="56"/>
      <c r="G5" s="56"/>
      <c r="H5" s="56"/>
      <c r="I5" s="5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23" customFormat="1" ht="12.75" x14ac:dyDescent="0.2">
      <c r="A6" s="56" t="s">
        <v>52</v>
      </c>
      <c r="B6" s="56"/>
      <c r="C6" s="56"/>
      <c r="D6" s="56"/>
      <c r="E6" s="56"/>
      <c r="F6" s="56"/>
      <c r="G6" s="56"/>
      <c r="H6" s="56"/>
      <c r="I6" s="5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1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</row>
    <row r="8" spans="1:43" x14ac:dyDescent="0.25">
      <c r="A8" s="43" t="s">
        <v>0</v>
      </c>
      <c r="B8" s="46" t="s">
        <v>1</v>
      </c>
      <c r="C8" s="49" t="s">
        <v>2</v>
      </c>
      <c r="D8" s="50"/>
      <c r="E8" s="50"/>
      <c r="F8" s="50"/>
      <c r="G8" s="51" t="s">
        <v>3</v>
      </c>
      <c r="H8" s="51"/>
      <c r="I8" s="52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</row>
    <row r="9" spans="1:43" ht="25.5" x14ac:dyDescent="0.25">
      <c r="A9" s="44"/>
      <c r="B9" s="47"/>
      <c r="C9" s="49" t="s">
        <v>4</v>
      </c>
      <c r="D9" s="49"/>
      <c r="E9" s="49"/>
      <c r="F9" s="1" t="s">
        <v>5</v>
      </c>
      <c r="G9" s="53"/>
      <c r="H9" s="53"/>
      <c r="I9" s="54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</row>
    <row r="10" spans="1:43" ht="47.25" customHeight="1" x14ac:dyDescent="0.25">
      <c r="A10" s="45"/>
      <c r="B10" s="48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</row>
    <row r="11" spans="1:43" ht="24.95" customHeight="1" x14ac:dyDescent="0.25">
      <c r="A11" s="7" t="s">
        <v>53</v>
      </c>
      <c r="B11" s="20">
        <f t="shared" ref="B11:I11" si="0">B12+B103+B38</f>
        <v>912412</v>
      </c>
      <c r="C11" s="20">
        <f t="shared" si="0"/>
        <v>3788</v>
      </c>
      <c r="D11" s="20">
        <f t="shared" si="0"/>
        <v>7564</v>
      </c>
      <c r="E11" s="20">
        <f t="shared" si="0"/>
        <v>284070</v>
      </c>
      <c r="F11" s="20">
        <f t="shared" si="0"/>
        <v>597822</v>
      </c>
      <c r="G11" s="20">
        <f t="shared" si="0"/>
        <v>1810</v>
      </c>
      <c r="H11" s="20">
        <f t="shared" si="0"/>
        <v>3346</v>
      </c>
      <c r="I11" s="57">
        <f t="shared" si="0"/>
        <v>31842</v>
      </c>
      <c r="J11" s="32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3" ht="30.75" customHeight="1" x14ac:dyDescent="0.25">
      <c r="A12" s="9" t="s">
        <v>11</v>
      </c>
      <c r="B12" s="13">
        <f>B13</f>
        <v>110384</v>
      </c>
      <c r="C12" s="8">
        <f>C13</f>
        <v>4</v>
      </c>
      <c r="D12" s="8">
        <f t="shared" ref="D12:I12" si="1">D13</f>
        <v>35</v>
      </c>
      <c r="E12" s="8">
        <f t="shared" si="1"/>
        <v>1291</v>
      </c>
      <c r="F12" s="8">
        <f>F13</f>
        <v>110198</v>
      </c>
      <c r="G12" s="8">
        <f t="shared" si="1"/>
        <v>8</v>
      </c>
      <c r="H12" s="13">
        <f>H13</f>
        <v>11</v>
      </c>
      <c r="I12" s="57">
        <f t="shared" si="1"/>
        <v>217</v>
      </c>
      <c r="J12" s="32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spans="1:43" ht="24" customHeight="1" x14ac:dyDescent="0.25">
      <c r="A13" s="10" t="s">
        <v>11</v>
      </c>
      <c r="B13" s="13">
        <f t="shared" ref="B13:I13" si="2">B14+B17+B19+B24+B30+B33+B35+B22+B27</f>
        <v>110384</v>
      </c>
      <c r="C13" s="13">
        <f t="shared" si="2"/>
        <v>4</v>
      </c>
      <c r="D13" s="13">
        <f t="shared" si="2"/>
        <v>35</v>
      </c>
      <c r="E13" s="13">
        <f t="shared" si="2"/>
        <v>1291</v>
      </c>
      <c r="F13" s="13">
        <f t="shared" si="2"/>
        <v>110198</v>
      </c>
      <c r="G13" s="13">
        <f t="shared" si="2"/>
        <v>8</v>
      </c>
      <c r="H13" s="13">
        <f t="shared" si="2"/>
        <v>11</v>
      </c>
      <c r="I13" s="57">
        <f t="shared" si="2"/>
        <v>217</v>
      </c>
      <c r="J13" s="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spans="1:43" ht="21.95" customHeight="1" x14ac:dyDescent="0.25">
      <c r="A14" s="11" t="s">
        <v>12</v>
      </c>
      <c r="B14" s="13">
        <f>SUM(B15:B16)</f>
        <v>130</v>
      </c>
      <c r="C14" s="13">
        <f>SUM(C15:C16)</f>
        <v>1</v>
      </c>
      <c r="D14" s="13">
        <f t="shared" ref="D14:I14" si="3">SUM(D15:D16)</f>
        <v>1</v>
      </c>
      <c r="E14" s="13">
        <f t="shared" si="3"/>
        <v>60</v>
      </c>
      <c r="F14" s="13">
        <f>SUM(F15:F16)</f>
        <v>19</v>
      </c>
      <c r="G14" s="13">
        <f t="shared" si="3"/>
        <v>7</v>
      </c>
      <c r="H14" s="13">
        <f t="shared" si="3"/>
        <v>7</v>
      </c>
      <c r="I14" s="57">
        <f t="shared" si="3"/>
        <v>51</v>
      </c>
      <c r="J14" s="3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</row>
    <row r="15" spans="1:43" ht="23.25" customHeight="1" x14ac:dyDescent="0.25">
      <c r="A15" s="12" t="s">
        <v>13</v>
      </c>
      <c r="B15" s="33">
        <f>+E15+F15+I15</f>
        <v>30</v>
      </c>
      <c r="C15" s="29">
        <v>0</v>
      </c>
      <c r="D15" s="29">
        <v>0</v>
      </c>
      <c r="E15" s="29">
        <v>0</v>
      </c>
      <c r="F15" s="29">
        <v>16</v>
      </c>
      <c r="G15" s="29">
        <v>6</v>
      </c>
      <c r="H15" s="29">
        <v>6</v>
      </c>
      <c r="I15" s="34">
        <v>14</v>
      </c>
      <c r="J15" s="32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</row>
    <row r="16" spans="1:43" ht="23.25" customHeight="1" x14ac:dyDescent="0.25">
      <c r="A16" s="12" t="s">
        <v>33</v>
      </c>
      <c r="B16" s="13">
        <f>+E16+F16+I16</f>
        <v>100</v>
      </c>
      <c r="C16" s="14">
        <v>1</v>
      </c>
      <c r="D16" s="14">
        <v>1</v>
      </c>
      <c r="E16" s="14">
        <v>60</v>
      </c>
      <c r="F16" s="30">
        <v>3</v>
      </c>
      <c r="G16" s="14">
        <v>1</v>
      </c>
      <c r="H16" s="14">
        <v>1</v>
      </c>
      <c r="I16" s="58">
        <v>37</v>
      </c>
      <c r="J16" s="32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</row>
    <row r="17" spans="1:43" ht="21.95" customHeight="1" x14ac:dyDescent="0.25">
      <c r="A17" s="11" t="s">
        <v>34</v>
      </c>
      <c r="B17" s="13">
        <f t="shared" ref="B17:I17" si="4">SUM(B18:B18)</f>
        <v>268</v>
      </c>
      <c r="C17" s="13">
        <f t="shared" si="4"/>
        <v>1</v>
      </c>
      <c r="D17" s="13">
        <f t="shared" si="4"/>
        <v>16</v>
      </c>
      <c r="E17" s="13">
        <f t="shared" si="4"/>
        <v>268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57">
        <f t="shared" si="4"/>
        <v>0</v>
      </c>
      <c r="J17" s="32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</row>
    <row r="18" spans="1:43" ht="21.95" customHeight="1" x14ac:dyDescent="0.25">
      <c r="A18" s="12" t="s">
        <v>33</v>
      </c>
      <c r="B18" s="13">
        <f>+E18+F18+I18</f>
        <v>268</v>
      </c>
      <c r="C18" s="14">
        <v>1</v>
      </c>
      <c r="D18" s="14">
        <v>16</v>
      </c>
      <c r="E18" s="14">
        <v>268</v>
      </c>
      <c r="F18" s="14">
        <v>0</v>
      </c>
      <c r="G18" s="14">
        <v>0</v>
      </c>
      <c r="H18" s="14">
        <v>0</v>
      </c>
      <c r="I18" s="58">
        <v>0</v>
      </c>
      <c r="J18" s="3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spans="1:43" ht="21.95" customHeight="1" x14ac:dyDescent="0.25">
      <c r="A19" s="11" t="s">
        <v>14</v>
      </c>
      <c r="B19" s="13">
        <f>SUM(B20:B21)</f>
        <v>3841</v>
      </c>
      <c r="C19" s="13">
        <f>SUM(C20:C21)</f>
        <v>2</v>
      </c>
      <c r="D19" s="13">
        <f t="shared" ref="D19" si="5">SUM(D20:D21)</f>
        <v>10</v>
      </c>
      <c r="E19" s="13">
        <f t="shared" ref="E19" si="6">SUM(E20:E21)</f>
        <v>944</v>
      </c>
      <c r="F19" s="13">
        <f>SUM(F20:F21)</f>
        <v>2731</v>
      </c>
      <c r="G19" s="13">
        <f t="shared" ref="G19" si="7">SUM(G20:G21)</f>
        <v>1</v>
      </c>
      <c r="H19" s="13">
        <f t="shared" ref="H19" si="8">SUM(H20:H21)</f>
        <v>4</v>
      </c>
      <c r="I19" s="57">
        <f t="shared" ref="I19" si="9">SUM(I20:I21)</f>
        <v>166</v>
      </c>
      <c r="J19" s="32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</row>
    <row r="20" spans="1:43" ht="24.75" customHeight="1" x14ac:dyDescent="0.25">
      <c r="A20" s="12" t="s">
        <v>13</v>
      </c>
      <c r="B20" s="33">
        <f>+E20+F20+I20</f>
        <v>1476</v>
      </c>
      <c r="C20" s="29">
        <v>0</v>
      </c>
      <c r="D20" s="29">
        <v>0</v>
      </c>
      <c r="E20" s="29">
        <v>0</v>
      </c>
      <c r="F20" s="29">
        <v>1476</v>
      </c>
      <c r="G20" s="29">
        <v>0</v>
      </c>
      <c r="H20" s="29">
        <v>0</v>
      </c>
      <c r="I20" s="34">
        <v>0</v>
      </c>
      <c r="J20" s="32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 spans="1:43" ht="24.75" customHeight="1" x14ac:dyDescent="0.25">
      <c r="A21" s="12" t="s">
        <v>33</v>
      </c>
      <c r="B21" s="13">
        <f>+E21+F21+I21</f>
        <v>2365</v>
      </c>
      <c r="C21" s="14">
        <v>2</v>
      </c>
      <c r="D21" s="14">
        <v>10</v>
      </c>
      <c r="E21" s="14">
        <v>944</v>
      </c>
      <c r="F21" s="14">
        <v>1255</v>
      </c>
      <c r="G21" s="14">
        <v>1</v>
      </c>
      <c r="H21" s="14">
        <v>4</v>
      </c>
      <c r="I21" s="58">
        <v>166</v>
      </c>
      <c r="J21" s="32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 spans="1:43" ht="21.95" customHeight="1" x14ac:dyDescent="0.25">
      <c r="A22" s="11" t="s">
        <v>15</v>
      </c>
      <c r="B22" s="13">
        <f t="shared" ref="B22:I22" si="10">SUM(B23:B23)</f>
        <v>20</v>
      </c>
      <c r="C22" s="13">
        <f t="shared" si="10"/>
        <v>0</v>
      </c>
      <c r="D22" s="13">
        <f t="shared" si="10"/>
        <v>0</v>
      </c>
      <c r="E22" s="13">
        <f t="shared" si="10"/>
        <v>0</v>
      </c>
      <c r="F22" s="13">
        <f t="shared" si="10"/>
        <v>20</v>
      </c>
      <c r="G22" s="13">
        <f t="shared" si="10"/>
        <v>0</v>
      </c>
      <c r="H22" s="13">
        <f t="shared" si="10"/>
        <v>0</v>
      </c>
      <c r="I22" s="57">
        <f t="shared" si="10"/>
        <v>0</v>
      </c>
      <c r="J22" s="3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</row>
    <row r="23" spans="1:43" ht="21.95" customHeight="1" x14ac:dyDescent="0.25">
      <c r="A23" s="12" t="s">
        <v>33</v>
      </c>
      <c r="B23" s="13">
        <f>+E23+F23+I23</f>
        <v>20</v>
      </c>
      <c r="C23" s="14">
        <v>0</v>
      </c>
      <c r="D23" s="14">
        <v>0</v>
      </c>
      <c r="E23" s="14">
        <v>0</v>
      </c>
      <c r="F23" s="14">
        <v>20</v>
      </c>
      <c r="G23" s="14">
        <v>0</v>
      </c>
      <c r="H23" s="14">
        <v>0</v>
      </c>
      <c r="I23" s="58">
        <v>0</v>
      </c>
      <c r="J23" s="32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</row>
    <row r="24" spans="1:43" ht="24.75" customHeight="1" x14ac:dyDescent="0.25">
      <c r="A24" s="11" t="s">
        <v>23</v>
      </c>
      <c r="B24" s="13">
        <f>SUM(B25:B26)</f>
        <v>98093</v>
      </c>
      <c r="C24" s="13">
        <f t="shared" ref="C24" si="11">SUM(C25:C26)</f>
        <v>0</v>
      </c>
      <c r="D24" s="13">
        <f t="shared" ref="D24" si="12">SUM(D25:D26)</f>
        <v>0</v>
      </c>
      <c r="E24" s="13">
        <f t="shared" ref="E24" si="13">SUM(E25:E26)</f>
        <v>0</v>
      </c>
      <c r="F24" s="13">
        <f t="shared" ref="F24" si="14">SUM(F25:F26)</f>
        <v>98093</v>
      </c>
      <c r="G24" s="13">
        <f t="shared" ref="G24" si="15">SUM(G25:G26)</f>
        <v>0</v>
      </c>
      <c r="H24" s="13">
        <f t="shared" ref="H24" si="16">SUM(H25:H26)</f>
        <v>0</v>
      </c>
      <c r="I24" s="57">
        <f t="shared" ref="I24" si="17">SUM(I25:I26)</f>
        <v>0</v>
      </c>
      <c r="J24" s="32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</row>
    <row r="25" spans="1:43" ht="21.95" customHeight="1" x14ac:dyDescent="0.25">
      <c r="A25" s="12" t="s">
        <v>13</v>
      </c>
      <c r="B25" s="33">
        <f>+E25+F25+I25</f>
        <v>69557</v>
      </c>
      <c r="C25" s="29">
        <v>0</v>
      </c>
      <c r="D25" s="29">
        <v>0</v>
      </c>
      <c r="E25" s="29">
        <v>0</v>
      </c>
      <c r="F25" s="29">
        <v>69557</v>
      </c>
      <c r="G25" s="29">
        <v>0</v>
      </c>
      <c r="H25" s="29">
        <v>0</v>
      </c>
      <c r="I25" s="34">
        <v>0</v>
      </c>
      <c r="J25" s="32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</row>
    <row r="26" spans="1:43" ht="21.95" customHeight="1" x14ac:dyDescent="0.25">
      <c r="A26" s="12" t="s">
        <v>33</v>
      </c>
      <c r="B26" s="13">
        <f>+E26+F26+I26</f>
        <v>28536</v>
      </c>
      <c r="C26" s="14">
        <v>0</v>
      </c>
      <c r="D26" s="14">
        <v>0</v>
      </c>
      <c r="E26" s="14">
        <v>0</v>
      </c>
      <c r="F26" s="14">
        <v>28536</v>
      </c>
      <c r="G26" s="14">
        <v>0</v>
      </c>
      <c r="H26" s="14">
        <v>0</v>
      </c>
      <c r="I26" s="58">
        <v>0</v>
      </c>
      <c r="J26" s="32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</row>
    <row r="27" spans="1:43" ht="21.95" customHeight="1" x14ac:dyDescent="0.25">
      <c r="A27" s="11" t="s">
        <v>16</v>
      </c>
      <c r="B27" s="13">
        <f t="shared" ref="B27:C27" si="18">SUM(B29:B29)</f>
        <v>1496</v>
      </c>
      <c r="C27" s="13">
        <f t="shared" si="18"/>
        <v>0</v>
      </c>
      <c r="D27" s="13">
        <f>SUM(D28:D29)</f>
        <v>8</v>
      </c>
      <c r="E27" s="13">
        <f t="shared" ref="E27:I27" si="19">SUM(E28:E29)</f>
        <v>19</v>
      </c>
      <c r="F27" s="13">
        <f t="shared" si="19"/>
        <v>2799</v>
      </c>
      <c r="G27" s="13">
        <f t="shared" si="19"/>
        <v>0</v>
      </c>
      <c r="H27" s="13">
        <f t="shared" si="19"/>
        <v>0</v>
      </c>
      <c r="I27" s="57">
        <f t="shared" si="19"/>
        <v>0</v>
      </c>
      <c r="J27" s="32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 spans="1:43" ht="21.95" customHeight="1" x14ac:dyDescent="0.25">
      <c r="A28" s="35" t="s">
        <v>13</v>
      </c>
      <c r="B28" s="33">
        <f t="shared" ref="B28" si="20">+E28+F28+I28</f>
        <v>1322</v>
      </c>
      <c r="C28" s="36">
        <v>1</v>
      </c>
      <c r="D28" s="37">
        <v>8</v>
      </c>
      <c r="E28" s="36">
        <v>19</v>
      </c>
      <c r="F28" s="37">
        <v>1303</v>
      </c>
      <c r="G28" s="36">
        <v>0</v>
      </c>
      <c r="H28" s="36">
        <v>0</v>
      </c>
      <c r="I28" s="37">
        <v>0</v>
      </c>
      <c r="J28" s="32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:43" ht="21.95" customHeight="1" x14ac:dyDescent="0.25">
      <c r="A29" s="12" t="s">
        <v>33</v>
      </c>
      <c r="B29" s="13">
        <f t="shared" ref="B29" si="21">+E29+F29+I29</f>
        <v>1496</v>
      </c>
      <c r="C29" s="14">
        <v>0</v>
      </c>
      <c r="D29" s="14">
        <v>0</v>
      </c>
      <c r="E29" s="14">
        <v>0</v>
      </c>
      <c r="F29" s="14">
        <v>1496</v>
      </c>
      <c r="G29" s="14">
        <v>0</v>
      </c>
      <c r="H29" s="14">
        <v>0</v>
      </c>
      <c r="I29" s="58">
        <v>0</v>
      </c>
      <c r="J29" s="32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 spans="1:43" ht="28.5" customHeight="1" x14ac:dyDescent="0.25">
      <c r="A30" s="11" t="s">
        <v>25</v>
      </c>
      <c r="B30" s="13">
        <f>SUM(B31:B32)</f>
        <v>4604</v>
      </c>
      <c r="C30" s="13">
        <f t="shared" ref="C30" si="22">SUM(C31:C32)</f>
        <v>0</v>
      </c>
      <c r="D30" s="13">
        <f t="shared" ref="D30" si="23">SUM(D31:D32)</f>
        <v>0</v>
      </c>
      <c r="E30" s="13">
        <f t="shared" ref="E30" si="24">SUM(E31:E32)</f>
        <v>0</v>
      </c>
      <c r="F30" s="13">
        <f t="shared" ref="F30" si="25">SUM(F31:F32)</f>
        <v>4604</v>
      </c>
      <c r="G30" s="13">
        <f t="shared" ref="G30" si="26">SUM(G31:G32)</f>
        <v>0</v>
      </c>
      <c r="H30" s="13">
        <f t="shared" ref="H30" si="27">SUM(H31:H32)</f>
        <v>0</v>
      </c>
      <c r="I30" s="57">
        <f t="shared" ref="I30" si="28">SUM(I31:I32)</f>
        <v>0</v>
      </c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</row>
    <row r="31" spans="1:43" ht="21.95" customHeight="1" x14ac:dyDescent="0.25">
      <c r="A31" s="12" t="s">
        <v>13</v>
      </c>
      <c r="B31" s="33">
        <f>+E31+F31+I31</f>
        <v>1151</v>
      </c>
      <c r="C31" s="29">
        <v>0</v>
      </c>
      <c r="D31" s="29">
        <v>0</v>
      </c>
      <c r="E31" s="29">
        <v>0</v>
      </c>
      <c r="F31" s="29">
        <v>1151</v>
      </c>
      <c r="G31" s="29">
        <v>0</v>
      </c>
      <c r="H31" s="14">
        <v>0</v>
      </c>
      <c r="I31" s="58">
        <v>0</v>
      </c>
      <c r="J31" s="32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</row>
    <row r="32" spans="1:43" ht="21.95" customHeight="1" x14ac:dyDescent="0.25">
      <c r="A32" s="12" t="s">
        <v>33</v>
      </c>
      <c r="B32" s="13">
        <f>+E32+F32+I32</f>
        <v>3453</v>
      </c>
      <c r="C32" s="14">
        <v>0</v>
      </c>
      <c r="D32" s="14">
        <v>0</v>
      </c>
      <c r="E32" s="14">
        <v>0</v>
      </c>
      <c r="F32" s="14">
        <v>3453</v>
      </c>
      <c r="G32" s="14">
        <v>0</v>
      </c>
      <c r="H32" s="14">
        <v>0</v>
      </c>
      <c r="I32" s="58">
        <v>0</v>
      </c>
      <c r="J32" s="32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</row>
    <row r="33" spans="1:43" ht="28.5" customHeight="1" x14ac:dyDescent="0.25">
      <c r="A33" s="11" t="s">
        <v>18</v>
      </c>
      <c r="B33" s="13">
        <f t="shared" ref="B33:I33" si="29">SUM(B34:B34)</f>
        <v>42</v>
      </c>
      <c r="C33" s="13">
        <f t="shared" si="29"/>
        <v>0</v>
      </c>
      <c r="D33" s="13">
        <f t="shared" si="29"/>
        <v>0</v>
      </c>
      <c r="E33" s="13">
        <f t="shared" si="29"/>
        <v>0</v>
      </c>
      <c r="F33" s="13">
        <f t="shared" si="29"/>
        <v>42</v>
      </c>
      <c r="G33" s="13">
        <f t="shared" si="29"/>
        <v>0</v>
      </c>
      <c r="H33" s="13">
        <f t="shared" si="29"/>
        <v>0</v>
      </c>
      <c r="I33" s="57">
        <f t="shared" si="29"/>
        <v>0</v>
      </c>
      <c r="J33" s="32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</row>
    <row r="34" spans="1:43" ht="21.95" customHeight="1" x14ac:dyDescent="0.25">
      <c r="A34" s="12" t="s">
        <v>13</v>
      </c>
      <c r="B34" s="13">
        <f>+E34+F34+I34</f>
        <v>42</v>
      </c>
      <c r="C34" s="14">
        <v>0</v>
      </c>
      <c r="D34" s="14">
        <v>0</v>
      </c>
      <c r="E34" s="14">
        <v>0</v>
      </c>
      <c r="F34" s="14">
        <v>42</v>
      </c>
      <c r="G34" s="14">
        <v>0</v>
      </c>
      <c r="H34" s="14">
        <v>0</v>
      </c>
      <c r="I34" s="58">
        <v>0</v>
      </c>
      <c r="J34" s="32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</row>
    <row r="35" spans="1:43" ht="24" customHeight="1" x14ac:dyDescent="0.25">
      <c r="A35" s="11" t="s">
        <v>35</v>
      </c>
      <c r="B35" s="13">
        <f t="shared" ref="B35:I35" si="30">SUM(B36:B37)</f>
        <v>1890</v>
      </c>
      <c r="C35" s="13">
        <f t="shared" si="30"/>
        <v>0</v>
      </c>
      <c r="D35" s="13">
        <f t="shared" si="30"/>
        <v>0</v>
      </c>
      <c r="E35" s="13">
        <f t="shared" si="30"/>
        <v>0</v>
      </c>
      <c r="F35" s="13">
        <f t="shared" si="30"/>
        <v>1890</v>
      </c>
      <c r="G35" s="13">
        <f t="shared" si="30"/>
        <v>0</v>
      </c>
      <c r="H35" s="13">
        <f t="shared" si="30"/>
        <v>0</v>
      </c>
      <c r="I35" s="57">
        <f t="shared" si="30"/>
        <v>0</v>
      </c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</row>
    <row r="36" spans="1:43" ht="24" customHeight="1" x14ac:dyDescent="0.25">
      <c r="A36" s="35" t="s">
        <v>13</v>
      </c>
      <c r="B36" s="13">
        <f>+E36+F36+I36</f>
        <v>1368</v>
      </c>
      <c r="C36" s="28">
        <v>0</v>
      </c>
      <c r="D36" s="28">
        <v>0</v>
      </c>
      <c r="E36" s="28">
        <v>0</v>
      </c>
      <c r="F36" s="28">
        <v>1368</v>
      </c>
      <c r="G36" s="28">
        <v>0</v>
      </c>
      <c r="H36" s="28">
        <v>0</v>
      </c>
      <c r="I36" s="59">
        <v>0</v>
      </c>
      <c r="J36" s="32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</row>
    <row r="37" spans="1:43" ht="21.95" customHeight="1" x14ac:dyDescent="0.25">
      <c r="A37" s="12" t="s">
        <v>33</v>
      </c>
      <c r="B37" s="13">
        <f>+E37+F37+I37</f>
        <v>522</v>
      </c>
      <c r="C37" s="14">
        <v>0</v>
      </c>
      <c r="D37" s="14">
        <v>0</v>
      </c>
      <c r="E37" s="14">
        <v>0</v>
      </c>
      <c r="F37" s="14">
        <v>522</v>
      </c>
      <c r="G37" s="14">
        <v>0</v>
      </c>
      <c r="H37" s="14">
        <v>0</v>
      </c>
      <c r="I37" s="58">
        <v>0</v>
      </c>
      <c r="J37" s="32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spans="1:43" ht="27" customHeight="1" x14ac:dyDescent="0.25">
      <c r="A38" s="9" t="s">
        <v>19</v>
      </c>
      <c r="B38" s="13">
        <f t="shared" ref="B38:I38" si="31">+B76+B39</f>
        <v>599689</v>
      </c>
      <c r="C38" s="19">
        <f t="shared" si="31"/>
        <v>1623</v>
      </c>
      <c r="D38" s="19">
        <f t="shared" si="31"/>
        <v>5104</v>
      </c>
      <c r="E38" s="19">
        <f t="shared" si="31"/>
        <v>188923</v>
      </c>
      <c r="F38" s="19">
        <f>+F76+F39</f>
        <v>384719</v>
      </c>
      <c r="G38" s="19">
        <f t="shared" si="31"/>
        <v>1187</v>
      </c>
      <c r="H38" s="19">
        <f t="shared" si="31"/>
        <v>2700</v>
      </c>
      <c r="I38" s="60">
        <f t="shared" si="31"/>
        <v>26047</v>
      </c>
      <c r="J38" s="32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 spans="1:43" ht="24.95" customHeight="1" x14ac:dyDescent="0.25">
      <c r="A39" s="10" t="s">
        <v>19</v>
      </c>
      <c r="B39" s="13">
        <f t="shared" ref="B39:I39" si="32">B40+B43+B46+B50+B56+B59+B64+B67+B70+B73+B53+B62</f>
        <v>565280</v>
      </c>
      <c r="C39" s="19">
        <f t="shared" si="32"/>
        <v>1571</v>
      </c>
      <c r="D39" s="19">
        <f t="shared" si="32"/>
        <v>4717</v>
      </c>
      <c r="E39" s="19">
        <f t="shared" si="32"/>
        <v>183038</v>
      </c>
      <c r="F39" s="19">
        <f t="shared" si="32"/>
        <v>356569</v>
      </c>
      <c r="G39" s="19">
        <f t="shared" si="32"/>
        <v>1174</v>
      </c>
      <c r="H39" s="19">
        <f t="shared" si="32"/>
        <v>2662</v>
      </c>
      <c r="I39" s="60">
        <f t="shared" si="32"/>
        <v>25673</v>
      </c>
      <c r="J39" s="32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</row>
    <row r="40" spans="1:43" ht="23.25" customHeight="1" x14ac:dyDescent="0.25">
      <c r="A40" s="11" t="s">
        <v>12</v>
      </c>
      <c r="B40" s="13">
        <f>SUM(B41:B42)</f>
        <v>88595</v>
      </c>
      <c r="C40" s="13">
        <f>SUM(C41:C42)</f>
        <v>1191</v>
      </c>
      <c r="D40" s="13">
        <f t="shared" ref="D40" si="33">SUM(D41:D42)</f>
        <v>1191</v>
      </c>
      <c r="E40" s="13">
        <f t="shared" ref="E40" si="34">SUM(E41:E42)</f>
        <v>34895</v>
      </c>
      <c r="F40" s="13">
        <f>SUM(F41:F42)</f>
        <v>46856</v>
      </c>
      <c r="G40" s="13">
        <f t="shared" ref="G40" si="35">SUM(G41:G42)</f>
        <v>1046</v>
      </c>
      <c r="H40" s="13">
        <f t="shared" ref="H40" si="36">SUM(H41:H42)</f>
        <v>1046</v>
      </c>
      <c r="I40" s="57">
        <f t="shared" ref="I40" si="37">SUM(I41:I42)</f>
        <v>6844</v>
      </c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spans="1:43" ht="21.75" customHeight="1" x14ac:dyDescent="0.25">
      <c r="A41" s="12" t="s">
        <v>13</v>
      </c>
      <c r="B41" s="33">
        <f>+E41+F41+I41</f>
        <v>44757</v>
      </c>
      <c r="C41" s="36">
        <v>808</v>
      </c>
      <c r="D41" s="37">
        <v>808</v>
      </c>
      <c r="E41" s="36">
        <v>23168</v>
      </c>
      <c r="F41" s="37">
        <v>18795</v>
      </c>
      <c r="G41" s="36">
        <v>497</v>
      </c>
      <c r="H41" s="36">
        <v>497</v>
      </c>
      <c r="I41" s="37">
        <v>2794</v>
      </c>
      <c r="J41" s="32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</row>
    <row r="42" spans="1:43" ht="21.75" customHeight="1" x14ac:dyDescent="0.25">
      <c r="A42" s="12" t="s">
        <v>33</v>
      </c>
      <c r="B42" s="13">
        <f>+E42+F42+I42</f>
        <v>43838</v>
      </c>
      <c r="C42" s="14">
        <v>383</v>
      </c>
      <c r="D42" s="14">
        <v>383</v>
      </c>
      <c r="E42" s="14">
        <v>11727</v>
      </c>
      <c r="F42" s="14">
        <v>28061</v>
      </c>
      <c r="G42" s="14">
        <v>549</v>
      </c>
      <c r="H42" s="14">
        <v>549</v>
      </c>
      <c r="I42" s="58">
        <v>4050</v>
      </c>
      <c r="J42" s="32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</row>
    <row r="43" spans="1:43" ht="21.95" customHeight="1" x14ac:dyDescent="0.25">
      <c r="A43" s="11" t="s">
        <v>20</v>
      </c>
      <c r="B43" s="13">
        <f>SUM(B44:B45)</f>
        <v>30282</v>
      </c>
      <c r="C43" s="13">
        <f>SUM(C44:C45)</f>
        <v>145</v>
      </c>
      <c r="D43" s="13">
        <f t="shared" ref="D43:E43" si="38">SUM(D44:D45)</f>
        <v>290</v>
      </c>
      <c r="E43" s="13">
        <f t="shared" si="38"/>
        <v>19025</v>
      </c>
      <c r="F43" s="13">
        <f>SUM(F44:F45)</f>
        <v>10724</v>
      </c>
      <c r="G43" s="13">
        <f t="shared" ref="G43" si="39">SUM(G44:G45)</f>
        <v>15</v>
      </c>
      <c r="H43" s="13">
        <f t="shared" ref="H43" si="40">SUM(H44:H45)</f>
        <v>30</v>
      </c>
      <c r="I43" s="57">
        <f t="shared" ref="I43" si="41">SUM(I44:I45)</f>
        <v>533</v>
      </c>
      <c r="J43" s="32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</row>
    <row r="44" spans="1:43" ht="21.75" customHeight="1" x14ac:dyDescent="0.25">
      <c r="A44" s="12" t="s">
        <v>13</v>
      </c>
      <c r="B44" s="33">
        <f>+E44+F44+I44</f>
        <v>5565</v>
      </c>
      <c r="C44" s="36">
        <v>44</v>
      </c>
      <c r="D44" s="37">
        <v>88</v>
      </c>
      <c r="E44" s="36">
        <v>1949</v>
      </c>
      <c r="F44" s="37">
        <v>3427</v>
      </c>
      <c r="G44" s="36">
        <v>4</v>
      </c>
      <c r="H44" s="36">
        <v>8</v>
      </c>
      <c r="I44" s="37">
        <v>189</v>
      </c>
      <c r="J44" s="32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</row>
    <row r="45" spans="1:43" ht="21" customHeight="1" x14ac:dyDescent="0.25">
      <c r="A45" s="12" t="s">
        <v>33</v>
      </c>
      <c r="B45" s="13">
        <f>+E45+F45+I45</f>
        <v>24717</v>
      </c>
      <c r="C45" s="14">
        <v>101</v>
      </c>
      <c r="D45" s="14">
        <v>202</v>
      </c>
      <c r="E45" s="14">
        <v>17076</v>
      </c>
      <c r="F45" s="14">
        <v>7297</v>
      </c>
      <c r="G45" s="14">
        <v>11</v>
      </c>
      <c r="H45" s="14">
        <v>22</v>
      </c>
      <c r="I45" s="58">
        <v>344</v>
      </c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</row>
    <row r="46" spans="1:43" ht="21.95" customHeight="1" x14ac:dyDescent="0.25">
      <c r="A46" s="11" t="s">
        <v>34</v>
      </c>
      <c r="B46" s="13">
        <f>SUM(B47:B48)</f>
        <v>243928</v>
      </c>
      <c r="C46" s="13">
        <f t="shared" ref="C46" si="42">SUM(C47:C48)</f>
        <v>132</v>
      </c>
      <c r="D46" s="13">
        <f t="shared" ref="D46" si="43">SUM(D47:D48)</f>
        <v>2248</v>
      </c>
      <c r="E46" s="13">
        <f t="shared" ref="E46" si="44">SUM(E47:E48)</f>
        <v>69084</v>
      </c>
      <c r="F46" s="13">
        <f t="shared" ref="F46" si="45">SUM(F47:F48)</f>
        <v>168257</v>
      </c>
      <c r="G46" s="13">
        <f t="shared" ref="G46" si="46">SUM(G47:G48)</f>
        <v>76</v>
      </c>
      <c r="H46" s="13">
        <f t="shared" ref="H46" si="47">SUM(H47:H48)</f>
        <v>1209</v>
      </c>
      <c r="I46" s="57">
        <f t="shared" ref="I46" si="48">SUM(I47:I48)</f>
        <v>6587</v>
      </c>
      <c r="J46" s="32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</row>
    <row r="47" spans="1:43" ht="23.25" customHeight="1" x14ac:dyDescent="0.25">
      <c r="A47" s="12" t="s">
        <v>13</v>
      </c>
      <c r="B47" s="33">
        <f>+E47+F47+I47</f>
        <v>134142</v>
      </c>
      <c r="C47" s="36">
        <v>78</v>
      </c>
      <c r="D47" s="37">
        <v>1533</v>
      </c>
      <c r="E47" s="36">
        <v>50410</v>
      </c>
      <c r="F47" s="37">
        <v>79459</v>
      </c>
      <c r="G47" s="36">
        <v>41</v>
      </c>
      <c r="H47" s="36">
        <v>773</v>
      </c>
      <c r="I47" s="37">
        <v>4273</v>
      </c>
      <c r="J47" s="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</row>
    <row r="48" spans="1:43" ht="23.25" customHeight="1" x14ac:dyDescent="0.25">
      <c r="A48" s="12" t="s">
        <v>33</v>
      </c>
      <c r="B48" s="13">
        <f>+E48+F48+I48</f>
        <v>109786</v>
      </c>
      <c r="C48" s="14">
        <v>54</v>
      </c>
      <c r="D48" s="14">
        <v>715</v>
      </c>
      <c r="E48" s="14">
        <v>18674</v>
      </c>
      <c r="F48" s="14">
        <v>88798</v>
      </c>
      <c r="G48" s="14">
        <v>35</v>
      </c>
      <c r="H48" s="14">
        <v>436</v>
      </c>
      <c r="I48" s="58">
        <v>2314</v>
      </c>
      <c r="J48" s="32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</row>
    <row r="49" spans="1:43" ht="18" customHeight="1" x14ac:dyDescent="0.25">
      <c r="A49" s="10" t="s">
        <v>44</v>
      </c>
      <c r="B49" s="13"/>
      <c r="C49" s="14"/>
      <c r="D49" s="14"/>
      <c r="E49" s="14"/>
      <c r="F49" s="14"/>
      <c r="G49" s="14"/>
      <c r="H49" s="14"/>
      <c r="I49" s="58"/>
      <c r="J49" s="32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</row>
    <row r="50" spans="1:43" ht="20.25" customHeight="1" x14ac:dyDescent="0.25">
      <c r="A50" s="11" t="s">
        <v>21</v>
      </c>
      <c r="B50" s="13">
        <f>SUM(B51:B52)</f>
        <v>30092</v>
      </c>
      <c r="C50" s="13">
        <f t="shared" ref="C50" si="49">SUM(C51:C52)</f>
        <v>24</v>
      </c>
      <c r="D50" s="13">
        <f t="shared" ref="D50" si="50">SUM(D51:D52)</f>
        <v>84</v>
      </c>
      <c r="E50" s="13">
        <f t="shared" ref="E50" si="51">SUM(E51:E52)</f>
        <v>5179</v>
      </c>
      <c r="F50" s="13">
        <f>SUM(F51:F52)</f>
        <v>19793</v>
      </c>
      <c r="G50" s="13">
        <f t="shared" ref="G50" si="52">SUM(G51:G52)</f>
        <v>20</v>
      </c>
      <c r="H50" s="13">
        <f t="shared" ref="H50" si="53">SUM(H51:H52)</f>
        <v>138</v>
      </c>
      <c r="I50" s="57">
        <f t="shared" ref="I50" si="54">SUM(I51:I52)</f>
        <v>5120</v>
      </c>
      <c r="J50" s="32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</row>
    <row r="51" spans="1:43" ht="21.95" customHeight="1" x14ac:dyDescent="0.25">
      <c r="A51" s="12" t="s">
        <v>13</v>
      </c>
      <c r="B51" s="33">
        <f>+E51+F51+I51</f>
        <v>10905</v>
      </c>
      <c r="C51" s="36">
        <v>15</v>
      </c>
      <c r="D51" s="37">
        <v>68</v>
      </c>
      <c r="E51" s="36">
        <v>3078</v>
      </c>
      <c r="F51" s="37">
        <v>7116</v>
      </c>
      <c r="G51" s="36">
        <v>9</v>
      </c>
      <c r="H51" s="36">
        <v>94</v>
      </c>
      <c r="I51" s="37">
        <v>711</v>
      </c>
      <c r="J51" s="32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</row>
    <row r="52" spans="1:43" ht="21" customHeight="1" x14ac:dyDescent="0.25">
      <c r="A52" s="12" t="s">
        <v>33</v>
      </c>
      <c r="B52" s="13">
        <f>+E52+F52+I52</f>
        <v>19187</v>
      </c>
      <c r="C52" s="14">
        <v>9</v>
      </c>
      <c r="D52" s="14">
        <v>16</v>
      </c>
      <c r="E52" s="14">
        <v>2101</v>
      </c>
      <c r="F52" s="14">
        <v>12677</v>
      </c>
      <c r="G52" s="14">
        <v>11</v>
      </c>
      <c r="H52" s="14">
        <v>44</v>
      </c>
      <c r="I52" s="58">
        <v>4409</v>
      </c>
      <c r="J52" s="32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</row>
    <row r="53" spans="1:43" ht="21.95" customHeight="1" x14ac:dyDescent="0.25">
      <c r="A53" s="11" t="s">
        <v>22</v>
      </c>
      <c r="B53" s="13">
        <f>SUM(B54:B55)</f>
        <v>7306</v>
      </c>
      <c r="C53" s="13">
        <f t="shared" ref="C53" si="55">SUM(C54:C55)</f>
        <v>3</v>
      </c>
      <c r="D53" s="13">
        <f t="shared" ref="D53" si="56">SUM(D54:D55)</f>
        <v>21</v>
      </c>
      <c r="E53" s="13">
        <f t="shared" ref="E53" si="57">SUM(E54:E55)</f>
        <v>313</v>
      </c>
      <c r="F53" s="13">
        <f t="shared" ref="F53" si="58">SUM(F54:F55)</f>
        <v>6993</v>
      </c>
      <c r="G53" s="13">
        <f t="shared" ref="G53" si="59">SUM(G54:G55)</f>
        <v>0</v>
      </c>
      <c r="H53" s="13">
        <f t="shared" ref="H53" si="60">SUM(H54:H55)</f>
        <v>0</v>
      </c>
      <c r="I53" s="57">
        <f t="shared" ref="I53" si="61">SUM(I54:I55)</f>
        <v>0</v>
      </c>
      <c r="J53" s="32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3" ht="21.95" customHeight="1" x14ac:dyDescent="0.25">
      <c r="A54" s="12" t="s">
        <v>13</v>
      </c>
      <c r="B54" s="33">
        <f>+E54+F54+I54</f>
        <v>3002</v>
      </c>
      <c r="C54" s="36">
        <v>3</v>
      </c>
      <c r="D54" s="37">
        <v>21</v>
      </c>
      <c r="E54" s="36">
        <v>313</v>
      </c>
      <c r="F54" s="37">
        <v>2689</v>
      </c>
      <c r="G54" s="36">
        <v>0</v>
      </c>
      <c r="H54" s="36">
        <v>0</v>
      </c>
      <c r="I54" s="37">
        <v>0</v>
      </c>
      <c r="J54" s="32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3" ht="21" customHeight="1" x14ac:dyDescent="0.25">
      <c r="A55" s="12" t="s">
        <v>33</v>
      </c>
      <c r="B55" s="13">
        <f>+E55+F55+I55</f>
        <v>4304</v>
      </c>
      <c r="C55" s="14">
        <v>0</v>
      </c>
      <c r="D55" s="14">
        <v>0</v>
      </c>
      <c r="E55" s="14">
        <v>0</v>
      </c>
      <c r="F55" s="14">
        <v>4304</v>
      </c>
      <c r="G55" s="14">
        <v>0</v>
      </c>
      <c r="H55" s="14">
        <v>0</v>
      </c>
      <c r="I55" s="58">
        <v>0</v>
      </c>
      <c r="J55" s="32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</row>
    <row r="56" spans="1:43" ht="21.95" customHeight="1" x14ac:dyDescent="0.25">
      <c r="A56" s="11" t="s">
        <v>15</v>
      </c>
      <c r="B56" s="13">
        <f>SUM(B57:B58)</f>
        <v>58795</v>
      </c>
      <c r="C56" s="13">
        <f t="shared" ref="C56" si="62">SUM(C57:C58)</f>
        <v>24</v>
      </c>
      <c r="D56" s="13">
        <f t="shared" ref="D56" si="63">SUM(D57:D58)</f>
        <v>203</v>
      </c>
      <c r="E56" s="13">
        <f t="shared" ref="E56" si="64">SUM(E57:E58)</f>
        <v>17928</v>
      </c>
      <c r="F56" s="13">
        <f t="shared" ref="F56" si="65">SUM(F57:F58)</f>
        <v>40281</v>
      </c>
      <c r="G56" s="13">
        <f t="shared" ref="G56" si="66">SUM(G57:G58)</f>
        <v>3</v>
      </c>
      <c r="H56" s="13">
        <f t="shared" ref="H56" si="67">SUM(H57:H58)</f>
        <v>155</v>
      </c>
      <c r="I56" s="57">
        <f t="shared" ref="I56" si="68">SUM(I57:I58)</f>
        <v>586</v>
      </c>
      <c r="J56" s="32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</row>
    <row r="57" spans="1:43" ht="21.95" customHeight="1" x14ac:dyDescent="0.25">
      <c r="A57" s="12" t="s">
        <v>13</v>
      </c>
      <c r="B57" s="33">
        <f>+E57+F57+I57</f>
        <v>22898</v>
      </c>
      <c r="C57" s="36">
        <v>13</v>
      </c>
      <c r="D57" s="37">
        <v>179</v>
      </c>
      <c r="E57" s="36">
        <v>8286</v>
      </c>
      <c r="F57" s="37">
        <v>14185</v>
      </c>
      <c r="G57" s="36">
        <v>1</v>
      </c>
      <c r="H57" s="36">
        <v>150</v>
      </c>
      <c r="I57" s="37">
        <v>427</v>
      </c>
      <c r="J57" s="32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</row>
    <row r="58" spans="1:43" ht="21.95" customHeight="1" x14ac:dyDescent="0.25">
      <c r="A58" s="12" t="s">
        <v>33</v>
      </c>
      <c r="B58" s="13">
        <f>+E58+F58+I58</f>
        <v>35897</v>
      </c>
      <c r="C58" s="14">
        <v>11</v>
      </c>
      <c r="D58" s="14">
        <v>24</v>
      </c>
      <c r="E58" s="14">
        <v>9642</v>
      </c>
      <c r="F58" s="14">
        <v>26096</v>
      </c>
      <c r="G58" s="14">
        <v>2</v>
      </c>
      <c r="H58" s="14">
        <v>5</v>
      </c>
      <c r="I58" s="58">
        <v>159</v>
      </c>
      <c r="J58" s="32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</row>
    <row r="59" spans="1:43" ht="21.95" customHeight="1" x14ac:dyDescent="0.25">
      <c r="A59" s="11" t="s">
        <v>16</v>
      </c>
      <c r="B59" s="13">
        <f>SUM(B60:B61)</f>
        <v>19376</v>
      </c>
      <c r="C59" s="13">
        <f t="shared" ref="C59" si="69">SUM(C60:C61)</f>
        <v>14</v>
      </c>
      <c r="D59" s="13">
        <f t="shared" ref="D59" si="70">SUM(D60:D61)</f>
        <v>121</v>
      </c>
      <c r="E59" s="13">
        <f t="shared" ref="E59" si="71">SUM(E60:E61)</f>
        <v>4977</v>
      </c>
      <c r="F59" s="13">
        <f t="shared" ref="F59" si="72">SUM(F60:F61)</f>
        <v>9561</v>
      </c>
      <c r="G59" s="13">
        <f t="shared" ref="G59" si="73">SUM(G60:G61)</f>
        <v>4</v>
      </c>
      <c r="H59" s="13">
        <f t="shared" ref="H59" si="74">SUM(H60:H61)</f>
        <v>5</v>
      </c>
      <c r="I59" s="57">
        <f t="shared" ref="I59" si="75">SUM(I60:I61)</f>
        <v>4838</v>
      </c>
      <c r="J59" s="32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3" ht="21.95" customHeight="1" x14ac:dyDescent="0.25">
      <c r="A60" s="12" t="s">
        <v>13</v>
      </c>
      <c r="B60" s="33">
        <f>+E60+F60+I60</f>
        <v>6261</v>
      </c>
      <c r="C60" s="36">
        <v>10</v>
      </c>
      <c r="D60" s="37">
        <v>70</v>
      </c>
      <c r="E60" s="36">
        <v>3072</v>
      </c>
      <c r="F60" s="37">
        <v>3189</v>
      </c>
      <c r="G60" s="36">
        <v>0</v>
      </c>
      <c r="H60" s="36">
        <v>0</v>
      </c>
      <c r="I60" s="37">
        <v>0</v>
      </c>
      <c r="J60" s="32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3" ht="21" customHeight="1" x14ac:dyDescent="0.25">
      <c r="A61" s="12" t="s">
        <v>33</v>
      </c>
      <c r="B61" s="13">
        <f>+E61+F61+I61</f>
        <v>13115</v>
      </c>
      <c r="C61" s="14">
        <v>4</v>
      </c>
      <c r="D61" s="14">
        <v>51</v>
      </c>
      <c r="E61" s="14">
        <v>1905</v>
      </c>
      <c r="F61" s="14">
        <v>6372</v>
      </c>
      <c r="G61" s="14">
        <v>4</v>
      </c>
      <c r="H61" s="14">
        <v>5</v>
      </c>
      <c r="I61" s="58">
        <v>4838</v>
      </c>
      <c r="J61" s="32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3" ht="21.95" customHeight="1" x14ac:dyDescent="0.25">
      <c r="A62" s="11" t="s">
        <v>24</v>
      </c>
      <c r="B62" s="13">
        <f t="shared" ref="B62:I62" si="76">SUM(B63:B63)</f>
        <v>151</v>
      </c>
      <c r="C62" s="13">
        <f t="shared" si="76"/>
        <v>0</v>
      </c>
      <c r="D62" s="13">
        <f t="shared" si="76"/>
        <v>0</v>
      </c>
      <c r="E62" s="13">
        <f t="shared" si="76"/>
        <v>0</v>
      </c>
      <c r="F62" s="13">
        <f t="shared" si="76"/>
        <v>0</v>
      </c>
      <c r="G62" s="13">
        <f t="shared" si="76"/>
        <v>1</v>
      </c>
      <c r="H62" s="13">
        <f t="shared" si="76"/>
        <v>69</v>
      </c>
      <c r="I62" s="57">
        <f t="shared" si="76"/>
        <v>151</v>
      </c>
      <c r="J62" s="32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3" ht="21.95" customHeight="1" x14ac:dyDescent="0.25">
      <c r="A63" s="12" t="s">
        <v>13</v>
      </c>
      <c r="B63" s="13">
        <f t="shared" ref="B63:B74" si="77">+E63+F63+I63</f>
        <v>151</v>
      </c>
      <c r="C63" s="14">
        <v>0</v>
      </c>
      <c r="D63" s="14">
        <v>0</v>
      </c>
      <c r="E63" s="14">
        <v>0</v>
      </c>
      <c r="F63" s="14">
        <v>0</v>
      </c>
      <c r="G63" s="36">
        <v>1</v>
      </c>
      <c r="H63" s="36">
        <v>69</v>
      </c>
      <c r="I63" s="37">
        <v>151</v>
      </c>
      <c r="J63" s="32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3" ht="21.95" customHeight="1" x14ac:dyDescent="0.25">
      <c r="A64" s="11" t="s">
        <v>25</v>
      </c>
      <c r="B64" s="13">
        <f>SUM(B65:B66)</f>
        <v>20448</v>
      </c>
      <c r="C64" s="13">
        <f t="shared" ref="C64" si="78">SUM(C65:C66)</f>
        <v>2</v>
      </c>
      <c r="D64" s="13">
        <f t="shared" ref="D64" si="79">SUM(D65:D66)</f>
        <v>348</v>
      </c>
      <c r="E64" s="13">
        <f t="shared" ref="E64" si="80">SUM(E65:E66)</f>
        <v>863</v>
      </c>
      <c r="F64" s="13">
        <f t="shared" ref="F64" si="81">SUM(F65:F66)</f>
        <v>19585</v>
      </c>
      <c r="G64" s="13">
        <f t="shared" ref="G64" si="82">SUM(G65:G66)</f>
        <v>0</v>
      </c>
      <c r="H64" s="13">
        <f t="shared" ref="H64" si="83">SUM(H65:H66)</f>
        <v>0</v>
      </c>
      <c r="I64" s="57">
        <f t="shared" ref="I64" si="84">SUM(I65:I66)</f>
        <v>0</v>
      </c>
      <c r="J64" s="32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3" ht="23.25" customHeight="1" x14ac:dyDescent="0.25">
      <c r="A65" s="12" t="s">
        <v>13</v>
      </c>
      <c r="B65" s="13">
        <f t="shared" si="77"/>
        <v>13928</v>
      </c>
      <c r="C65" s="36">
        <v>1</v>
      </c>
      <c r="D65" s="37">
        <v>174</v>
      </c>
      <c r="E65" s="36">
        <v>730</v>
      </c>
      <c r="F65" s="37">
        <v>13198</v>
      </c>
      <c r="G65" s="14">
        <v>0</v>
      </c>
      <c r="H65" s="14">
        <v>0</v>
      </c>
      <c r="I65" s="58">
        <v>0</v>
      </c>
      <c r="J65" s="32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3" ht="23.25" customHeight="1" x14ac:dyDescent="0.25">
      <c r="A66" s="12" t="s">
        <v>33</v>
      </c>
      <c r="B66" s="13">
        <f>+E66+F66+I66</f>
        <v>6520</v>
      </c>
      <c r="C66" s="14">
        <v>1</v>
      </c>
      <c r="D66" s="14">
        <v>174</v>
      </c>
      <c r="E66" s="14">
        <v>133</v>
      </c>
      <c r="F66" s="14">
        <v>6387</v>
      </c>
      <c r="G66" s="14">
        <v>0</v>
      </c>
      <c r="H66" s="14">
        <v>0</v>
      </c>
      <c r="I66" s="58">
        <v>0</v>
      </c>
      <c r="J66" s="32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3" ht="21.95" customHeight="1" x14ac:dyDescent="0.25">
      <c r="A67" s="11" t="s">
        <v>17</v>
      </c>
      <c r="B67" s="13">
        <f>SUM(B68:B69)</f>
        <v>1404</v>
      </c>
      <c r="C67" s="13">
        <f t="shared" ref="C67" si="85">SUM(C68:C69)</f>
        <v>7</v>
      </c>
      <c r="D67" s="13">
        <f t="shared" ref="D67" si="86">SUM(D68:D69)</f>
        <v>6</v>
      </c>
      <c r="E67" s="13">
        <f t="shared" ref="E67" si="87">SUM(E68:E69)</f>
        <v>188</v>
      </c>
      <c r="F67" s="13">
        <f t="shared" ref="F67" si="88">SUM(F68:F69)</f>
        <v>869</v>
      </c>
      <c r="G67" s="13">
        <f t="shared" ref="G67" si="89">SUM(G68:G69)</f>
        <v>4</v>
      </c>
      <c r="H67" s="13">
        <f t="shared" ref="H67" si="90">SUM(H68:H69)</f>
        <v>4</v>
      </c>
      <c r="I67" s="57">
        <f t="shared" ref="I67" si="91">SUM(I68:I69)</f>
        <v>347</v>
      </c>
      <c r="J67" s="32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</row>
    <row r="68" spans="1:43" ht="23.25" customHeight="1" x14ac:dyDescent="0.25">
      <c r="A68" s="12" t="s">
        <v>13</v>
      </c>
      <c r="B68" s="13">
        <f t="shared" si="77"/>
        <v>614</v>
      </c>
      <c r="C68" s="36">
        <v>7</v>
      </c>
      <c r="D68" s="37">
        <v>6</v>
      </c>
      <c r="E68" s="36">
        <v>188</v>
      </c>
      <c r="F68" s="37">
        <v>416</v>
      </c>
      <c r="G68" s="36">
        <v>1</v>
      </c>
      <c r="H68" s="36">
        <v>1</v>
      </c>
      <c r="I68" s="37">
        <v>10</v>
      </c>
      <c r="J68" s="32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</row>
    <row r="69" spans="1:43" ht="23.25" customHeight="1" x14ac:dyDescent="0.25">
      <c r="A69" s="12" t="s">
        <v>33</v>
      </c>
      <c r="B69" s="13">
        <f>+E69+F69+I69</f>
        <v>790</v>
      </c>
      <c r="C69" s="14">
        <v>0</v>
      </c>
      <c r="D69" s="14">
        <v>0</v>
      </c>
      <c r="E69" s="14">
        <v>0</v>
      </c>
      <c r="F69" s="14">
        <v>453</v>
      </c>
      <c r="G69" s="14">
        <v>3</v>
      </c>
      <c r="H69" s="14">
        <v>3</v>
      </c>
      <c r="I69" s="58">
        <v>337</v>
      </c>
      <c r="J69" s="32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</row>
    <row r="70" spans="1:43" ht="21.95" customHeight="1" x14ac:dyDescent="0.25">
      <c r="A70" s="11" t="s">
        <v>18</v>
      </c>
      <c r="B70" s="13">
        <f>SUM(B71:B72)</f>
        <v>13172</v>
      </c>
      <c r="C70" s="13">
        <f t="shared" ref="C70" si="92">SUM(C71:C72)</f>
        <v>4</v>
      </c>
      <c r="D70" s="13">
        <f t="shared" ref="D70" si="93">SUM(D71:D72)</f>
        <v>106</v>
      </c>
      <c r="E70" s="13">
        <f t="shared" ref="E70" si="94">SUM(E71:E72)</f>
        <v>9582</v>
      </c>
      <c r="F70" s="13">
        <f t="shared" ref="F70" si="95">SUM(F71:F72)</f>
        <v>3590</v>
      </c>
      <c r="G70" s="13">
        <f t="shared" ref="G70" si="96">SUM(G71:G72)</f>
        <v>0</v>
      </c>
      <c r="H70" s="13">
        <f t="shared" ref="H70" si="97">SUM(H71:H72)</f>
        <v>0</v>
      </c>
      <c r="I70" s="57">
        <f t="shared" ref="I70" si="98">SUM(I71:I72)</f>
        <v>0</v>
      </c>
      <c r="J70" s="32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</row>
    <row r="71" spans="1:43" ht="21.95" customHeight="1" x14ac:dyDescent="0.25">
      <c r="A71" s="12" t="s">
        <v>13</v>
      </c>
      <c r="B71" s="13">
        <f t="shared" si="77"/>
        <v>4080</v>
      </c>
      <c r="C71" s="36">
        <v>1</v>
      </c>
      <c r="D71" s="37">
        <v>1</v>
      </c>
      <c r="E71" s="36">
        <v>3262</v>
      </c>
      <c r="F71" s="37">
        <v>818</v>
      </c>
      <c r="G71" s="36">
        <v>0</v>
      </c>
      <c r="H71" s="36">
        <v>0</v>
      </c>
      <c r="I71" s="37">
        <v>0</v>
      </c>
      <c r="J71" s="32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</row>
    <row r="72" spans="1:43" ht="21.95" customHeight="1" x14ac:dyDescent="0.25">
      <c r="A72" s="12" t="s">
        <v>33</v>
      </c>
      <c r="B72" s="13">
        <f>+E72+F72+I72</f>
        <v>9092</v>
      </c>
      <c r="C72" s="14">
        <v>3</v>
      </c>
      <c r="D72" s="14">
        <v>105</v>
      </c>
      <c r="E72" s="14">
        <v>6320</v>
      </c>
      <c r="F72" s="14">
        <v>2772</v>
      </c>
      <c r="G72" s="14">
        <v>0</v>
      </c>
      <c r="H72" s="14">
        <v>0</v>
      </c>
      <c r="I72" s="58">
        <v>0</v>
      </c>
      <c r="J72" s="32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</row>
    <row r="73" spans="1:43" ht="21.95" customHeight="1" x14ac:dyDescent="0.25">
      <c r="A73" s="11" t="s">
        <v>35</v>
      </c>
      <c r="B73" s="13">
        <f>SUM(B74:B75)</f>
        <v>51731</v>
      </c>
      <c r="C73" s="13">
        <f t="shared" ref="C73" si="99">SUM(C74:C75)</f>
        <v>25</v>
      </c>
      <c r="D73" s="13">
        <f t="shared" ref="D73" si="100">SUM(D74:D75)</f>
        <v>99</v>
      </c>
      <c r="E73" s="13">
        <f t="shared" ref="E73" si="101">SUM(E74:E75)</f>
        <v>21004</v>
      </c>
      <c r="F73" s="13">
        <f t="shared" ref="F73" si="102">SUM(F74:F75)</f>
        <v>30060</v>
      </c>
      <c r="G73" s="13">
        <f t="shared" ref="G73" si="103">SUM(G74:G75)</f>
        <v>5</v>
      </c>
      <c r="H73" s="13">
        <f t="shared" ref="H73" si="104">SUM(H74:H75)</f>
        <v>6</v>
      </c>
      <c r="I73" s="57">
        <f t="shared" ref="I73" si="105">SUM(I74:I75)</f>
        <v>667</v>
      </c>
      <c r="J73" s="32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</row>
    <row r="74" spans="1:43" ht="21.95" customHeight="1" x14ac:dyDescent="0.25">
      <c r="A74" s="12" t="s">
        <v>13</v>
      </c>
      <c r="B74" s="13">
        <f t="shared" si="77"/>
        <v>17308</v>
      </c>
      <c r="C74" s="36">
        <v>15</v>
      </c>
      <c r="D74" s="37">
        <v>70</v>
      </c>
      <c r="E74" s="36">
        <v>9900</v>
      </c>
      <c r="F74" s="37">
        <v>7229</v>
      </c>
      <c r="G74" s="36">
        <v>2</v>
      </c>
      <c r="H74" s="36">
        <v>3</v>
      </c>
      <c r="I74" s="37">
        <v>179</v>
      </c>
      <c r="J74" s="32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</row>
    <row r="75" spans="1:43" ht="21.95" customHeight="1" x14ac:dyDescent="0.25">
      <c r="A75" s="12" t="s">
        <v>33</v>
      </c>
      <c r="B75" s="13">
        <f>+E75+F75+I75</f>
        <v>34423</v>
      </c>
      <c r="C75" s="14">
        <v>10</v>
      </c>
      <c r="D75" s="14">
        <v>29</v>
      </c>
      <c r="E75" s="14">
        <v>11104</v>
      </c>
      <c r="F75" s="14">
        <v>22831</v>
      </c>
      <c r="G75" s="14">
        <v>3</v>
      </c>
      <c r="H75" s="14">
        <v>3</v>
      </c>
      <c r="I75" s="58">
        <v>488</v>
      </c>
      <c r="J75" s="32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</row>
    <row r="76" spans="1:43" ht="21.95" customHeight="1" x14ac:dyDescent="0.25">
      <c r="A76" s="10" t="s">
        <v>39</v>
      </c>
      <c r="B76" s="13">
        <f t="shared" ref="B76:I76" si="106">B77+B80+B83+B86+B95+B97+B100+B90+B92</f>
        <v>34409</v>
      </c>
      <c r="C76" s="13">
        <f t="shared" si="106"/>
        <v>52</v>
      </c>
      <c r="D76" s="13">
        <f t="shared" si="106"/>
        <v>387</v>
      </c>
      <c r="E76" s="13">
        <f t="shared" si="106"/>
        <v>5885</v>
      </c>
      <c r="F76" s="13">
        <f t="shared" si="106"/>
        <v>28150</v>
      </c>
      <c r="G76" s="13">
        <f t="shared" si="106"/>
        <v>13</v>
      </c>
      <c r="H76" s="13">
        <f t="shared" si="106"/>
        <v>38</v>
      </c>
      <c r="I76" s="57">
        <f t="shared" si="106"/>
        <v>374</v>
      </c>
      <c r="J76" s="32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</row>
    <row r="77" spans="1:43" ht="21.95" customHeight="1" x14ac:dyDescent="0.25">
      <c r="A77" s="11" t="s">
        <v>12</v>
      </c>
      <c r="B77" s="13">
        <f>SUM(B78:B79)</f>
        <v>3364</v>
      </c>
      <c r="C77" s="13">
        <f t="shared" ref="C77" si="107">SUM(C78:C79)</f>
        <v>35</v>
      </c>
      <c r="D77" s="13">
        <f t="shared" ref="D77" si="108">SUM(D78:D79)</f>
        <v>35</v>
      </c>
      <c r="E77" s="13">
        <f t="shared" ref="E77" si="109">SUM(E78:E79)</f>
        <v>1513</v>
      </c>
      <c r="F77" s="13">
        <f t="shared" ref="F77" si="110">SUM(F78:F79)</f>
        <v>1751</v>
      </c>
      <c r="G77" s="13">
        <f t="shared" ref="G77:I77" si="111">SUM(G78:G79)</f>
        <v>8</v>
      </c>
      <c r="H77" s="13">
        <f t="shared" si="111"/>
        <v>8</v>
      </c>
      <c r="I77" s="57">
        <f t="shared" si="111"/>
        <v>100</v>
      </c>
      <c r="J77" s="32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</row>
    <row r="78" spans="1:43" ht="23.25" customHeight="1" x14ac:dyDescent="0.25">
      <c r="A78" s="12" t="s">
        <v>13</v>
      </c>
      <c r="B78" s="13">
        <f t="shared" ref="B78:B81" si="112">+E78+F78+I78</f>
        <v>1206</v>
      </c>
      <c r="C78" s="36">
        <v>23</v>
      </c>
      <c r="D78" s="37">
        <v>23</v>
      </c>
      <c r="E78" s="36">
        <v>775</v>
      </c>
      <c r="F78" s="37">
        <v>422</v>
      </c>
      <c r="G78" s="36">
        <v>4</v>
      </c>
      <c r="H78" s="36">
        <v>4</v>
      </c>
      <c r="I78" s="37">
        <v>9</v>
      </c>
      <c r="J78" s="32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</row>
    <row r="79" spans="1:43" ht="23.25" customHeight="1" x14ac:dyDescent="0.25">
      <c r="A79" s="12" t="s">
        <v>33</v>
      </c>
      <c r="B79" s="13">
        <f>+E79+F79+I79</f>
        <v>2158</v>
      </c>
      <c r="C79" s="29">
        <v>12</v>
      </c>
      <c r="D79" s="29">
        <v>12</v>
      </c>
      <c r="E79" s="29">
        <v>738</v>
      </c>
      <c r="F79" s="29">
        <v>1329</v>
      </c>
      <c r="G79" s="29">
        <v>4</v>
      </c>
      <c r="H79" s="29">
        <v>4</v>
      </c>
      <c r="I79" s="34">
        <v>91</v>
      </c>
      <c r="J79" s="32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</row>
    <row r="80" spans="1:43" ht="21.95" customHeight="1" x14ac:dyDescent="0.25">
      <c r="A80" s="11" t="s">
        <v>20</v>
      </c>
      <c r="B80" s="13">
        <f>SUM(B81:B82)</f>
        <v>138</v>
      </c>
      <c r="C80" s="13">
        <f t="shared" ref="C80" si="113">SUM(C81:C82)</f>
        <v>0</v>
      </c>
      <c r="D80" s="13">
        <f t="shared" ref="D80" si="114">SUM(D81:D82)</f>
        <v>0</v>
      </c>
      <c r="E80" s="13">
        <f t="shared" ref="E80" si="115">SUM(E81:E82)</f>
        <v>0</v>
      </c>
      <c r="F80" s="13">
        <f t="shared" ref="F80" si="116">SUM(F81:F82)</f>
        <v>86</v>
      </c>
      <c r="G80" s="13">
        <f t="shared" ref="G80" si="117">SUM(G81:G82)</f>
        <v>1</v>
      </c>
      <c r="H80" s="13">
        <f t="shared" ref="H80" si="118">SUM(H81:H82)</f>
        <v>2</v>
      </c>
      <c r="I80" s="57">
        <f t="shared" ref="I80" si="119">SUM(I81:I82)</f>
        <v>52</v>
      </c>
      <c r="J80" s="32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</row>
    <row r="81" spans="1:43" ht="24" customHeight="1" x14ac:dyDescent="0.25">
      <c r="A81" s="12" t="s">
        <v>13</v>
      </c>
      <c r="B81" s="13">
        <f t="shared" si="112"/>
        <v>86</v>
      </c>
      <c r="C81" s="14">
        <v>0</v>
      </c>
      <c r="D81" s="14">
        <v>0</v>
      </c>
      <c r="E81" s="14">
        <v>0</v>
      </c>
      <c r="F81" s="14">
        <v>86</v>
      </c>
      <c r="G81" s="14">
        <v>0</v>
      </c>
      <c r="H81" s="14">
        <v>0</v>
      </c>
      <c r="I81" s="58">
        <v>0</v>
      </c>
      <c r="J81" s="32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</row>
    <row r="82" spans="1:43" ht="24" customHeight="1" x14ac:dyDescent="0.25">
      <c r="A82" s="12" t="s">
        <v>33</v>
      </c>
      <c r="B82" s="13">
        <f>+E82+F82+I82</f>
        <v>52</v>
      </c>
      <c r="C82" s="29">
        <v>0</v>
      </c>
      <c r="D82" s="29">
        <v>0</v>
      </c>
      <c r="E82" s="29">
        <v>0</v>
      </c>
      <c r="F82" s="29">
        <v>0</v>
      </c>
      <c r="G82" s="29">
        <v>1</v>
      </c>
      <c r="H82" s="29">
        <v>2</v>
      </c>
      <c r="I82" s="34">
        <v>52</v>
      </c>
      <c r="J82" s="32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</row>
    <row r="83" spans="1:43" ht="24" customHeight="1" x14ac:dyDescent="0.25">
      <c r="A83" s="11" t="s">
        <v>34</v>
      </c>
      <c r="B83" s="13">
        <f>SUM(B84:B85)</f>
        <v>12833</v>
      </c>
      <c r="C83" s="13">
        <f t="shared" ref="C83" si="120">SUM(C84:C85)</f>
        <v>10</v>
      </c>
      <c r="D83" s="13">
        <f t="shared" ref="D83" si="121">SUM(D84:D85)</f>
        <v>56</v>
      </c>
      <c r="E83" s="13">
        <f t="shared" ref="E83" si="122">SUM(E84:E85)</f>
        <v>1680</v>
      </c>
      <c r="F83" s="13">
        <f t="shared" ref="F83" si="123">SUM(F84:F85)</f>
        <v>10934</v>
      </c>
      <c r="G83" s="13">
        <f t="shared" ref="G83" si="124">SUM(G84:G85)</f>
        <v>3</v>
      </c>
      <c r="H83" s="13">
        <f t="shared" ref="H83" si="125">SUM(H84:H85)</f>
        <v>26</v>
      </c>
      <c r="I83" s="57">
        <f t="shared" ref="I83" si="126">SUM(I84:I85)</f>
        <v>219</v>
      </c>
      <c r="J83" s="32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</row>
    <row r="84" spans="1:43" ht="23.1" customHeight="1" x14ac:dyDescent="0.25">
      <c r="A84" s="12" t="s">
        <v>13</v>
      </c>
      <c r="B84" s="13">
        <f>+E84+F84+I84</f>
        <v>5773</v>
      </c>
      <c r="C84" s="36">
        <v>3</v>
      </c>
      <c r="D84" s="37">
        <v>16</v>
      </c>
      <c r="E84" s="36">
        <v>506</v>
      </c>
      <c r="F84" s="37">
        <v>5199</v>
      </c>
      <c r="G84" s="36">
        <v>2</v>
      </c>
      <c r="H84" s="36">
        <v>20</v>
      </c>
      <c r="I84" s="37">
        <v>68</v>
      </c>
      <c r="J84" s="32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</row>
    <row r="85" spans="1:43" ht="23.1" customHeight="1" x14ac:dyDescent="0.25">
      <c r="A85" s="12" t="s">
        <v>33</v>
      </c>
      <c r="B85" s="13">
        <f>+E85+F85+I85</f>
        <v>7060</v>
      </c>
      <c r="C85" s="14">
        <v>7</v>
      </c>
      <c r="D85" s="14">
        <v>40</v>
      </c>
      <c r="E85" s="14">
        <v>1174</v>
      </c>
      <c r="F85" s="14">
        <v>5735</v>
      </c>
      <c r="G85" s="14">
        <v>1</v>
      </c>
      <c r="H85" s="14">
        <v>6</v>
      </c>
      <c r="I85" s="58">
        <v>151</v>
      </c>
      <c r="J85" s="32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</row>
    <row r="86" spans="1:43" ht="24" customHeight="1" x14ac:dyDescent="0.25">
      <c r="A86" s="11" t="s">
        <v>14</v>
      </c>
      <c r="B86" s="13">
        <f>SUM(B87:B88)</f>
        <v>8818</v>
      </c>
      <c r="C86" s="13">
        <f t="shared" ref="C86" si="127">SUM(C87:C88)</f>
        <v>5</v>
      </c>
      <c r="D86" s="13">
        <f t="shared" ref="D86" si="128">SUM(D87:D88)</f>
        <v>5</v>
      </c>
      <c r="E86" s="13">
        <f t="shared" ref="E86" si="129">SUM(E87:E88)</f>
        <v>110</v>
      </c>
      <c r="F86" s="13">
        <f t="shared" ref="F86" si="130">SUM(F87:F88)</f>
        <v>8705</v>
      </c>
      <c r="G86" s="13">
        <f t="shared" ref="G86" si="131">SUM(G87:G88)</f>
        <v>1</v>
      </c>
      <c r="H86" s="13">
        <f t="shared" ref="H86" si="132">SUM(H87:H88)</f>
        <v>2</v>
      </c>
      <c r="I86" s="57">
        <f t="shared" ref="I86" si="133">SUM(I87:I88)</f>
        <v>3</v>
      </c>
      <c r="J86" s="32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</row>
    <row r="87" spans="1:43" ht="21.95" customHeight="1" x14ac:dyDescent="0.25">
      <c r="A87" s="12" t="s">
        <v>13</v>
      </c>
      <c r="B87" s="13">
        <f>+E87+F87+I87</f>
        <v>3762</v>
      </c>
      <c r="C87" s="36">
        <v>3</v>
      </c>
      <c r="D87" s="37">
        <v>3</v>
      </c>
      <c r="E87" s="36">
        <v>103</v>
      </c>
      <c r="F87" s="37">
        <v>3656</v>
      </c>
      <c r="G87" s="36">
        <v>1</v>
      </c>
      <c r="H87" s="36">
        <v>2</v>
      </c>
      <c r="I87" s="37">
        <v>3</v>
      </c>
      <c r="J87" s="32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</row>
    <row r="88" spans="1:43" ht="21.95" customHeight="1" x14ac:dyDescent="0.25">
      <c r="A88" s="12" t="s">
        <v>33</v>
      </c>
      <c r="B88" s="13">
        <f>+E88+F88+I88</f>
        <v>5056</v>
      </c>
      <c r="C88" s="14">
        <v>2</v>
      </c>
      <c r="D88" s="14">
        <v>2</v>
      </c>
      <c r="E88" s="14">
        <v>7</v>
      </c>
      <c r="F88" s="14">
        <v>5049</v>
      </c>
      <c r="G88" s="14">
        <v>0</v>
      </c>
      <c r="H88" s="14">
        <v>0</v>
      </c>
      <c r="I88" s="58">
        <v>0</v>
      </c>
      <c r="J88" s="32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</row>
    <row r="89" spans="1:43" ht="21.95" customHeight="1" x14ac:dyDescent="0.25">
      <c r="A89" s="10" t="s">
        <v>45</v>
      </c>
      <c r="B89" s="13"/>
      <c r="C89" s="14"/>
      <c r="D89" s="14"/>
      <c r="E89" s="14"/>
      <c r="F89" s="14"/>
      <c r="G89" s="14"/>
      <c r="H89" s="14"/>
      <c r="I89" s="58"/>
      <c r="J89" s="32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</row>
    <row r="90" spans="1:43" ht="21.95" customHeight="1" x14ac:dyDescent="0.25">
      <c r="A90" s="11" t="s">
        <v>15</v>
      </c>
      <c r="B90" s="13">
        <f t="shared" ref="B90:I90" si="134">SUM(B91:B91)</f>
        <v>291</v>
      </c>
      <c r="C90" s="13">
        <f t="shared" si="134"/>
        <v>0</v>
      </c>
      <c r="D90" s="13">
        <f t="shared" si="134"/>
        <v>0</v>
      </c>
      <c r="E90" s="13">
        <f t="shared" si="134"/>
        <v>0</v>
      </c>
      <c r="F90" s="13">
        <f t="shared" si="134"/>
        <v>291</v>
      </c>
      <c r="G90" s="13">
        <f t="shared" si="134"/>
        <v>0</v>
      </c>
      <c r="H90" s="13">
        <f t="shared" si="134"/>
        <v>0</v>
      </c>
      <c r="I90" s="57">
        <f t="shared" si="134"/>
        <v>0</v>
      </c>
      <c r="J90" s="32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</row>
    <row r="91" spans="1:43" ht="21.95" customHeight="1" x14ac:dyDescent="0.25">
      <c r="A91" s="12" t="s">
        <v>33</v>
      </c>
      <c r="B91" s="13">
        <f>+E91+F91+I91</f>
        <v>291</v>
      </c>
      <c r="C91" s="14">
        <v>0</v>
      </c>
      <c r="D91" s="14">
        <v>0</v>
      </c>
      <c r="E91" s="14">
        <v>0</v>
      </c>
      <c r="F91" s="14">
        <v>291</v>
      </c>
      <c r="G91" s="14">
        <v>0</v>
      </c>
      <c r="H91" s="14">
        <v>0</v>
      </c>
      <c r="I91" s="58">
        <v>0</v>
      </c>
      <c r="J91" s="32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</row>
    <row r="92" spans="1:43" ht="21.95" customHeight="1" x14ac:dyDescent="0.25">
      <c r="A92" s="11" t="s">
        <v>54</v>
      </c>
      <c r="B92" s="13">
        <f>SUM(B93:B94)</f>
        <v>1704</v>
      </c>
      <c r="C92" s="13">
        <f t="shared" ref="C92:I92" si="135">SUM(C93:C94)</f>
        <v>0</v>
      </c>
      <c r="D92" s="13">
        <f t="shared" si="135"/>
        <v>0</v>
      </c>
      <c r="E92" s="13">
        <f t="shared" si="135"/>
        <v>0</v>
      </c>
      <c r="F92" s="13">
        <f t="shared" si="135"/>
        <v>1704</v>
      </c>
      <c r="G92" s="13">
        <f t="shared" si="135"/>
        <v>0</v>
      </c>
      <c r="H92" s="13">
        <f t="shared" si="135"/>
        <v>0</v>
      </c>
      <c r="I92" s="57">
        <f t="shared" si="135"/>
        <v>0</v>
      </c>
      <c r="J92" s="32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</row>
    <row r="93" spans="1:43" ht="24" customHeight="1" x14ac:dyDescent="0.25">
      <c r="A93" s="12" t="s">
        <v>13</v>
      </c>
      <c r="B93" s="13">
        <f>+E93+F93+I93</f>
        <v>1442</v>
      </c>
      <c r="C93" s="14">
        <v>0</v>
      </c>
      <c r="D93" s="14">
        <v>0</v>
      </c>
      <c r="E93" s="14">
        <v>0</v>
      </c>
      <c r="F93" s="14">
        <v>1442</v>
      </c>
      <c r="G93" s="14">
        <v>0</v>
      </c>
      <c r="H93" s="14">
        <v>0</v>
      </c>
      <c r="I93" s="58">
        <v>0</v>
      </c>
      <c r="J93" s="32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</row>
    <row r="94" spans="1:43" ht="21.95" customHeight="1" x14ac:dyDescent="0.25">
      <c r="A94" s="12" t="s">
        <v>33</v>
      </c>
      <c r="B94" s="13">
        <f>+E94+F94+I94</f>
        <v>262</v>
      </c>
      <c r="C94" s="14">
        <v>0</v>
      </c>
      <c r="D94" s="14">
        <v>0</v>
      </c>
      <c r="E94" s="14">
        <v>0</v>
      </c>
      <c r="F94" s="14">
        <v>262</v>
      </c>
      <c r="G94" s="14">
        <v>0</v>
      </c>
      <c r="H94" s="14">
        <v>0</v>
      </c>
      <c r="I94" s="58">
        <v>0</v>
      </c>
      <c r="J94" s="32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</row>
    <row r="95" spans="1:43" ht="21.95" customHeight="1" x14ac:dyDescent="0.25">
      <c r="A95" s="11" t="s">
        <v>25</v>
      </c>
      <c r="B95" s="13">
        <f t="shared" ref="B95:I95" si="136">SUM(B96:B96)</f>
        <v>2725</v>
      </c>
      <c r="C95" s="13">
        <f t="shared" si="136"/>
        <v>1</v>
      </c>
      <c r="D95" s="13">
        <f t="shared" si="136"/>
        <v>290</v>
      </c>
      <c r="E95" s="13">
        <f t="shared" si="136"/>
        <v>2531</v>
      </c>
      <c r="F95" s="13">
        <f t="shared" si="136"/>
        <v>194</v>
      </c>
      <c r="G95" s="13">
        <f t="shared" si="136"/>
        <v>0</v>
      </c>
      <c r="H95" s="13">
        <f t="shared" si="136"/>
        <v>0</v>
      </c>
      <c r="I95" s="57">
        <f t="shared" si="136"/>
        <v>0</v>
      </c>
      <c r="J95" s="32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</row>
    <row r="96" spans="1:43" ht="21.95" customHeight="1" x14ac:dyDescent="0.25">
      <c r="A96" s="12" t="s">
        <v>33</v>
      </c>
      <c r="B96" s="13">
        <f>+E96+F96+I96</f>
        <v>2725</v>
      </c>
      <c r="C96" s="14">
        <v>1</v>
      </c>
      <c r="D96" s="14">
        <v>290</v>
      </c>
      <c r="E96" s="14">
        <v>2531</v>
      </c>
      <c r="F96" s="14">
        <v>194</v>
      </c>
      <c r="G96" s="14">
        <v>0</v>
      </c>
      <c r="H96" s="14">
        <v>0</v>
      </c>
      <c r="I96" s="58">
        <v>0</v>
      </c>
      <c r="J96" s="32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</row>
    <row r="97" spans="1:43" ht="21.95" customHeight="1" x14ac:dyDescent="0.25">
      <c r="A97" s="11" t="s">
        <v>17</v>
      </c>
      <c r="B97" s="13">
        <f>SUM(B98:B99)</f>
        <v>221</v>
      </c>
      <c r="C97" s="13">
        <f t="shared" ref="C97:I97" si="137">SUM(C98:C99)</f>
        <v>1</v>
      </c>
      <c r="D97" s="13">
        <f t="shared" si="137"/>
        <v>1</v>
      </c>
      <c r="E97" s="13">
        <f t="shared" si="137"/>
        <v>51</v>
      </c>
      <c r="F97" s="13">
        <f t="shared" si="137"/>
        <v>170</v>
      </c>
      <c r="G97" s="13">
        <f t="shared" si="137"/>
        <v>0</v>
      </c>
      <c r="H97" s="13">
        <f t="shared" si="137"/>
        <v>0</v>
      </c>
      <c r="I97" s="57">
        <f t="shared" si="137"/>
        <v>0</v>
      </c>
      <c r="J97" s="32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</row>
    <row r="98" spans="1:43" ht="24" customHeight="1" x14ac:dyDescent="0.25">
      <c r="A98" s="12" t="s">
        <v>13</v>
      </c>
      <c r="B98" s="13">
        <f>+E98+F98+I98</f>
        <v>133</v>
      </c>
      <c r="C98" s="29">
        <v>1</v>
      </c>
      <c r="D98" s="29">
        <v>1</v>
      </c>
      <c r="E98" s="29">
        <v>51</v>
      </c>
      <c r="F98" s="29">
        <v>82</v>
      </c>
      <c r="G98" s="14">
        <v>0</v>
      </c>
      <c r="H98" s="14">
        <v>0</v>
      </c>
      <c r="I98" s="58">
        <v>0</v>
      </c>
      <c r="J98" s="32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</row>
    <row r="99" spans="1:43" ht="21.95" customHeight="1" x14ac:dyDescent="0.25">
      <c r="A99" s="12" t="s">
        <v>33</v>
      </c>
      <c r="B99" s="13">
        <f>+E99+F99+I99</f>
        <v>88</v>
      </c>
      <c r="C99" s="14">
        <v>0</v>
      </c>
      <c r="D99" s="14">
        <v>0</v>
      </c>
      <c r="E99" s="14">
        <v>0</v>
      </c>
      <c r="F99" s="14">
        <v>88</v>
      </c>
      <c r="G99" s="14">
        <v>0</v>
      </c>
      <c r="H99" s="14">
        <v>0</v>
      </c>
      <c r="I99" s="58">
        <v>0</v>
      </c>
      <c r="J99" s="32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</row>
    <row r="100" spans="1:43" ht="21" customHeight="1" x14ac:dyDescent="0.25">
      <c r="A100" s="11" t="s">
        <v>55</v>
      </c>
      <c r="B100" s="13">
        <f>SUM(B101:B102)</f>
        <v>4315</v>
      </c>
      <c r="C100" s="13">
        <f t="shared" ref="C100:I100" si="138">SUM(C101:C102)</f>
        <v>0</v>
      </c>
      <c r="D100" s="13">
        <f t="shared" si="138"/>
        <v>0</v>
      </c>
      <c r="E100" s="13">
        <f t="shared" si="138"/>
        <v>0</v>
      </c>
      <c r="F100" s="13">
        <f t="shared" si="138"/>
        <v>4315</v>
      </c>
      <c r="G100" s="13">
        <f t="shared" si="138"/>
        <v>0</v>
      </c>
      <c r="H100" s="13">
        <f t="shared" si="138"/>
        <v>0</v>
      </c>
      <c r="I100" s="57">
        <f t="shared" si="138"/>
        <v>0</v>
      </c>
      <c r="J100" s="32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</row>
    <row r="101" spans="1:43" ht="21.75" customHeight="1" x14ac:dyDescent="0.25">
      <c r="A101" s="12" t="s">
        <v>13</v>
      </c>
      <c r="B101" s="13">
        <f>+E101+F101+I101</f>
        <v>3113</v>
      </c>
      <c r="C101" s="14">
        <v>0</v>
      </c>
      <c r="D101" s="14">
        <v>0</v>
      </c>
      <c r="E101" s="14">
        <v>0</v>
      </c>
      <c r="F101" s="14">
        <v>3113</v>
      </c>
      <c r="G101" s="14">
        <v>0</v>
      </c>
      <c r="H101" s="14">
        <v>0</v>
      </c>
      <c r="I101" s="58">
        <v>0</v>
      </c>
      <c r="J101" s="32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</row>
    <row r="102" spans="1:43" ht="21.75" customHeight="1" x14ac:dyDescent="0.25">
      <c r="A102" s="12" t="s">
        <v>33</v>
      </c>
      <c r="B102" s="13">
        <f>+E102+F102+I102</f>
        <v>1202</v>
      </c>
      <c r="C102" s="14">
        <v>0</v>
      </c>
      <c r="D102" s="14">
        <v>0</v>
      </c>
      <c r="E102" s="14">
        <v>0</v>
      </c>
      <c r="F102" s="14">
        <v>1202</v>
      </c>
      <c r="G102" s="14">
        <v>0</v>
      </c>
      <c r="H102" s="14">
        <v>0</v>
      </c>
      <c r="I102" s="58">
        <v>0</v>
      </c>
      <c r="J102" s="32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</row>
    <row r="103" spans="1:43" ht="23.1" customHeight="1" x14ac:dyDescent="0.25">
      <c r="A103" s="9" t="s">
        <v>26</v>
      </c>
      <c r="B103" s="13">
        <f t="shared" ref="B103:I103" si="139">+B104+B122</f>
        <v>202339</v>
      </c>
      <c r="C103" s="19">
        <f t="shared" si="139"/>
        <v>2161</v>
      </c>
      <c r="D103" s="19">
        <f t="shared" si="139"/>
        <v>2425</v>
      </c>
      <c r="E103" s="19">
        <f t="shared" si="139"/>
        <v>93856</v>
      </c>
      <c r="F103" s="19">
        <f t="shared" si="139"/>
        <v>102905</v>
      </c>
      <c r="G103" s="19">
        <f t="shared" si="139"/>
        <v>615</v>
      </c>
      <c r="H103" s="19">
        <f t="shared" si="139"/>
        <v>635</v>
      </c>
      <c r="I103" s="60">
        <f t="shared" si="139"/>
        <v>5578</v>
      </c>
      <c r="J103" s="32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</row>
    <row r="104" spans="1:43" ht="23.1" customHeight="1" x14ac:dyDescent="0.25">
      <c r="A104" s="10" t="s">
        <v>27</v>
      </c>
      <c r="B104" s="13">
        <f t="shared" ref="B104:I104" si="140">B105+B108+B111+B114+B117+B120</f>
        <v>78444</v>
      </c>
      <c r="C104" s="13">
        <f t="shared" si="140"/>
        <v>299</v>
      </c>
      <c r="D104" s="13">
        <f t="shared" si="140"/>
        <v>461</v>
      </c>
      <c r="E104" s="13">
        <f t="shared" si="140"/>
        <v>17089</v>
      </c>
      <c r="F104" s="13">
        <f t="shared" si="140"/>
        <v>60203</v>
      </c>
      <c r="G104" s="13">
        <f t="shared" si="140"/>
        <v>124</v>
      </c>
      <c r="H104" s="13">
        <f t="shared" si="140"/>
        <v>136</v>
      </c>
      <c r="I104" s="57">
        <f t="shared" si="140"/>
        <v>1152</v>
      </c>
      <c r="J104" s="32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</row>
    <row r="105" spans="1:43" ht="24" customHeight="1" x14ac:dyDescent="0.25">
      <c r="A105" s="11" t="s">
        <v>12</v>
      </c>
      <c r="B105" s="13">
        <f>SUM(B106:B107)</f>
        <v>37825</v>
      </c>
      <c r="C105" s="13">
        <f t="shared" ref="C105" si="141">SUM(C106:C107)</f>
        <v>241</v>
      </c>
      <c r="D105" s="13">
        <f t="shared" ref="D105" si="142">SUM(D106:D107)</f>
        <v>241</v>
      </c>
      <c r="E105" s="13">
        <f t="shared" ref="E105" si="143">SUM(E106:E107)</f>
        <v>12266</v>
      </c>
      <c r="F105" s="13">
        <f t="shared" ref="F105" si="144">SUM(F106:F107)</f>
        <v>24624</v>
      </c>
      <c r="G105" s="13">
        <f t="shared" ref="G105" si="145">SUM(G106:G107)</f>
        <v>120</v>
      </c>
      <c r="H105" s="13">
        <f t="shared" ref="H105" si="146">SUM(H106:H107)</f>
        <v>120</v>
      </c>
      <c r="I105" s="57">
        <f t="shared" ref="I105" si="147">SUM(I106:I107)</f>
        <v>935</v>
      </c>
      <c r="J105" s="32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</row>
    <row r="106" spans="1:43" ht="23.1" customHeight="1" x14ac:dyDescent="0.25">
      <c r="A106" s="12" t="s">
        <v>13</v>
      </c>
      <c r="B106" s="18">
        <f>+E106+F106+I106</f>
        <v>13820</v>
      </c>
      <c r="C106" s="36">
        <v>73</v>
      </c>
      <c r="D106" s="37">
        <v>73</v>
      </c>
      <c r="E106" s="36">
        <v>1337</v>
      </c>
      <c r="F106" s="37">
        <v>12099</v>
      </c>
      <c r="G106" s="36">
        <v>40</v>
      </c>
      <c r="H106" s="36">
        <v>40</v>
      </c>
      <c r="I106" s="37">
        <v>384</v>
      </c>
      <c r="J106" s="32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</row>
    <row r="107" spans="1:43" ht="23.1" customHeight="1" x14ac:dyDescent="0.25">
      <c r="A107" s="12" t="s">
        <v>33</v>
      </c>
      <c r="B107" s="13">
        <f>+E107+F107+I107</f>
        <v>24005</v>
      </c>
      <c r="C107" s="14">
        <v>168</v>
      </c>
      <c r="D107" s="14">
        <v>168</v>
      </c>
      <c r="E107" s="14">
        <v>10929</v>
      </c>
      <c r="F107" s="14">
        <v>12525</v>
      </c>
      <c r="G107" s="14">
        <v>80</v>
      </c>
      <c r="H107" s="14">
        <v>80</v>
      </c>
      <c r="I107" s="58">
        <v>551</v>
      </c>
      <c r="J107" s="32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</row>
    <row r="108" spans="1:43" ht="24" customHeight="1" x14ac:dyDescent="0.25">
      <c r="A108" s="11" t="s">
        <v>20</v>
      </c>
      <c r="B108" s="13">
        <f>SUM(B109:B110)</f>
        <v>8677</v>
      </c>
      <c r="C108" s="13">
        <f t="shared" ref="C108" si="148">SUM(C109:C110)</f>
        <v>34</v>
      </c>
      <c r="D108" s="13">
        <f t="shared" ref="D108" si="149">SUM(D109:D110)</f>
        <v>68</v>
      </c>
      <c r="E108" s="13">
        <f t="shared" ref="E108" si="150">SUM(E109:E110)</f>
        <v>2620</v>
      </c>
      <c r="F108" s="13">
        <f t="shared" ref="F108" si="151">SUM(F109:F110)</f>
        <v>6057</v>
      </c>
      <c r="G108" s="13">
        <f t="shared" ref="G108" si="152">SUM(G109:G110)</f>
        <v>0</v>
      </c>
      <c r="H108" s="13">
        <f t="shared" ref="H108" si="153">SUM(H109:H110)</f>
        <v>0</v>
      </c>
      <c r="I108" s="57">
        <f t="shared" ref="I108" si="154">SUM(I109:I110)</f>
        <v>0</v>
      </c>
      <c r="J108" s="32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</row>
    <row r="109" spans="1:43" ht="23.1" customHeight="1" x14ac:dyDescent="0.25">
      <c r="A109" s="12" t="s">
        <v>13</v>
      </c>
      <c r="B109" s="17">
        <f>+E109+F109+I109</f>
        <v>3013</v>
      </c>
      <c r="C109" s="36">
        <v>16</v>
      </c>
      <c r="D109" s="37">
        <v>32</v>
      </c>
      <c r="E109" s="36">
        <v>568</v>
      </c>
      <c r="F109" s="37">
        <v>2445</v>
      </c>
      <c r="G109" s="14">
        <v>0</v>
      </c>
      <c r="H109" s="14">
        <v>0</v>
      </c>
      <c r="I109" s="58">
        <v>0</v>
      </c>
      <c r="J109" s="32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</row>
    <row r="110" spans="1:43" ht="23.1" customHeight="1" x14ac:dyDescent="0.25">
      <c r="A110" s="12" t="s">
        <v>33</v>
      </c>
      <c r="B110" s="13">
        <f>+E110+F110+I110</f>
        <v>5664</v>
      </c>
      <c r="C110" s="14">
        <v>18</v>
      </c>
      <c r="D110" s="14">
        <v>36</v>
      </c>
      <c r="E110" s="14">
        <v>2052</v>
      </c>
      <c r="F110" s="14">
        <v>3612</v>
      </c>
      <c r="G110" s="14">
        <v>0</v>
      </c>
      <c r="H110" s="14">
        <v>0</v>
      </c>
      <c r="I110" s="58">
        <v>0</v>
      </c>
      <c r="J110" s="32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</row>
    <row r="111" spans="1:43" ht="24" customHeight="1" x14ac:dyDescent="0.25">
      <c r="A111" s="11" t="s">
        <v>34</v>
      </c>
      <c r="B111" s="13">
        <f>SUM(B112:B113)</f>
        <v>26642</v>
      </c>
      <c r="C111" s="13">
        <f t="shared" ref="C111" si="155">SUM(C112:C113)</f>
        <v>20</v>
      </c>
      <c r="D111" s="13">
        <f t="shared" ref="D111" si="156">SUM(D112:D113)</f>
        <v>139</v>
      </c>
      <c r="E111" s="13">
        <f t="shared" ref="E111" si="157">SUM(E112:E113)</f>
        <v>1735</v>
      </c>
      <c r="F111" s="13">
        <f t="shared" ref="F111" si="158">SUM(F112:F113)</f>
        <v>24890</v>
      </c>
      <c r="G111" s="13">
        <f t="shared" ref="G111" si="159">SUM(G112:G113)</f>
        <v>2</v>
      </c>
      <c r="H111" s="13">
        <f t="shared" ref="H111" si="160">SUM(H112:H113)</f>
        <v>14</v>
      </c>
      <c r="I111" s="57">
        <f t="shared" ref="I111" si="161">SUM(I112:I113)</f>
        <v>17</v>
      </c>
      <c r="J111" s="32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</row>
    <row r="112" spans="1:43" ht="23.1" customHeight="1" x14ac:dyDescent="0.25">
      <c r="A112" s="12" t="s">
        <v>13</v>
      </c>
      <c r="B112" s="13">
        <f>+E112+F112+I112</f>
        <v>14371</v>
      </c>
      <c r="C112" s="36">
        <v>19</v>
      </c>
      <c r="D112" s="37">
        <v>133</v>
      </c>
      <c r="E112" s="36">
        <v>1646</v>
      </c>
      <c r="F112" s="37">
        <v>12725</v>
      </c>
      <c r="G112" s="14">
        <v>0</v>
      </c>
      <c r="H112" s="14">
        <v>0</v>
      </c>
      <c r="I112" s="58">
        <v>0</v>
      </c>
      <c r="J112" s="32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</row>
    <row r="113" spans="1:43" ht="23.1" customHeight="1" x14ac:dyDescent="0.25">
      <c r="A113" s="12" t="s">
        <v>33</v>
      </c>
      <c r="B113" s="13">
        <f>+E113+F113+I113</f>
        <v>12271</v>
      </c>
      <c r="C113" s="14">
        <v>1</v>
      </c>
      <c r="D113" s="14">
        <v>6</v>
      </c>
      <c r="E113" s="14">
        <v>89</v>
      </c>
      <c r="F113" s="14">
        <v>12165</v>
      </c>
      <c r="G113" s="14">
        <v>2</v>
      </c>
      <c r="H113" s="14">
        <v>14</v>
      </c>
      <c r="I113" s="58">
        <v>17</v>
      </c>
      <c r="J113" s="32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</row>
    <row r="114" spans="1:43" ht="23.1" customHeight="1" x14ac:dyDescent="0.25">
      <c r="A114" s="11" t="s">
        <v>14</v>
      </c>
      <c r="B114" s="13">
        <f>SUM(B115:B116)</f>
        <v>4328</v>
      </c>
      <c r="C114" s="13">
        <f t="shared" ref="C114" si="162">SUM(C115:C116)</f>
        <v>3</v>
      </c>
      <c r="D114" s="13">
        <f t="shared" ref="D114" si="163">SUM(D115:D116)</f>
        <v>12</v>
      </c>
      <c r="E114" s="13">
        <f t="shared" ref="E114" si="164">SUM(E115:E116)</f>
        <v>363</v>
      </c>
      <c r="F114" s="13">
        <f t="shared" ref="F114" si="165">SUM(F115:F116)</f>
        <v>3765</v>
      </c>
      <c r="G114" s="13">
        <f t="shared" ref="G114" si="166">SUM(G115:G116)</f>
        <v>2</v>
      </c>
      <c r="H114" s="13">
        <f t="shared" ref="H114" si="167">SUM(H115:H116)</f>
        <v>2</v>
      </c>
      <c r="I114" s="57">
        <f t="shared" ref="I114" si="168">SUM(I115:I116)</f>
        <v>200</v>
      </c>
      <c r="J114" s="32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</row>
    <row r="115" spans="1:43" ht="23.1" customHeight="1" x14ac:dyDescent="0.25">
      <c r="A115" s="12" t="s">
        <v>13</v>
      </c>
      <c r="B115" s="13">
        <f>+E115+F115+I115</f>
        <v>1087</v>
      </c>
      <c r="C115" s="36">
        <v>2</v>
      </c>
      <c r="D115" s="37">
        <v>10</v>
      </c>
      <c r="E115" s="36">
        <v>282</v>
      </c>
      <c r="F115" s="37">
        <v>605</v>
      </c>
      <c r="G115" s="36">
        <v>2</v>
      </c>
      <c r="H115" s="36">
        <v>2</v>
      </c>
      <c r="I115" s="37">
        <v>200</v>
      </c>
      <c r="J115" s="32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</row>
    <row r="116" spans="1:43" ht="21.95" customHeight="1" x14ac:dyDescent="0.25">
      <c r="A116" s="12" t="s">
        <v>33</v>
      </c>
      <c r="B116" s="13">
        <f>+E116+F116+I116</f>
        <v>3241</v>
      </c>
      <c r="C116" s="14">
        <v>1</v>
      </c>
      <c r="D116" s="14">
        <v>2</v>
      </c>
      <c r="E116" s="14">
        <v>81</v>
      </c>
      <c r="F116" s="14">
        <v>3160</v>
      </c>
      <c r="G116" s="14">
        <v>0</v>
      </c>
      <c r="H116" s="14">
        <v>0</v>
      </c>
      <c r="I116" s="58">
        <v>0</v>
      </c>
      <c r="J116" s="32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</row>
    <row r="117" spans="1:43" ht="21.95" customHeight="1" x14ac:dyDescent="0.25">
      <c r="A117" s="11" t="s">
        <v>15</v>
      </c>
      <c r="B117" s="13">
        <f>SUM(B118:B119)</f>
        <v>937</v>
      </c>
      <c r="C117" s="13">
        <f>SUM(C118:C119)</f>
        <v>1</v>
      </c>
      <c r="D117" s="13">
        <f t="shared" ref="D117:I117" si="169">SUM(D118:D119)</f>
        <v>1</v>
      </c>
      <c r="E117" s="13">
        <f t="shared" si="169"/>
        <v>105</v>
      </c>
      <c r="F117" s="13">
        <f t="shared" si="169"/>
        <v>832</v>
      </c>
      <c r="G117" s="13">
        <f t="shared" si="169"/>
        <v>0</v>
      </c>
      <c r="H117" s="13">
        <f t="shared" si="169"/>
        <v>0</v>
      </c>
      <c r="I117" s="57">
        <f t="shared" si="169"/>
        <v>0</v>
      </c>
      <c r="J117" s="32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</row>
    <row r="118" spans="1:43" ht="18.75" customHeight="1" x14ac:dyDescent="0.25">
      <c r="A118" s="12" t="s">
        <v>13</v>
      </c>
      <c r="B118" s="13">
        <f>+E118+F118+I118</f>
        <v>416</v>
      </c>
      <c r="C118" s="28">
        <v>0</v>
      </c>
      <c r="D118" s="28">
        <v>0</v>
      </c>
      <c r="E118" s="28">
        <v>0</v>
      </c>
      <c r="F118" s="28">
        <v>416</v>
      </c>
      <c r="G118" s="28">
        <v>0</v>
      </c>
      <c r="H118" s="28">
        <v>0</v>
      </c>
      <c r="I118" s="59">
        <v>0</v>
      </c>
      <c r="J118" s="32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</row>
    <row r="119" spans="1:43" ht="18.75" customHeight="1" x14ac:dyDescent="0.25">
      <c r="A119" s="12" t="s">
        <v>33</v>
      </c>
      <c r="B119" s="13">
        <f>+E119+F119+I119</f>
        <v>521</v>
      </c>
      <c r="C119" s="28">
        <v>1</v>
      </c>
      <c r="D119" s="28">
        <v>1</v>
      </c>
      <c r="E119" s="28">
        <v>105</v>
      </c>
      <c r="F119" s="28">
        <v>416</v>
      </c>
      <c r="G119" s="28">
        <v>0</v>
      </c>
      <c r="H119" s="14">
        <v>0</v>
      </c>
      <c r="I119" s="58">
        <v>0</v>
      </c>
      <c r="J119" s="32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</row>
    <row r="120" spans="1:43" ht="21.95" customHeight="1" x14ac:dyDescent="0.25">
      <c r="A120" s="11" t="s">
        <v>28</v>
      </c>
      <c r="B120" s="13">
        <f t="shared" ref="B120:I120" si="170">SUM(B121:B121)</f>
        <v>35</v>
      </c>
      <c r="C120" s="13">
        <f t="shared" si="170"/>
        <v>0</v>
      </c>
      <c r="D120" s="13">
        <f t="shared" si="170"/>
        <v>0</v>
      </c>
      <c r="E120" s="13">
        <f t="shared" si="170"/>
        <v>0</v>
      </c>
      <c r="F120" s="13">
        <f t="shared" si="170"/>
        <v>35</v>
      </c>
      <c r="G120" s="13">
        <f t="shared" si="170"/>
        <v>0</v>
      </c>
      <c r="H120" s="13">
        <f t="shared" si="170"/>
        <v>0</v>
      </c>
      <c r="I120" s="57">
        <f t="shared" si="170"/>
        <v>0</v>
      </c>
      <c r="J120" s="32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</row>
    <row r="121" spans="1:43" ht="19.5" customHeight="1" x14ac:dyDescent="0.25">
      <c r="A121" s="12" t="s">
        <v>13</v>
      </c>
      <c r="B121" s="13">
        <f>+E121+F121+I121</f>
        <v>35</v>
      </c>
      <c r="C121" s="14">
        <v>0</v>
      </c>
      <c r="D121" s="14">
        <v>0</v>
      </c>
      <c r="E121" s="14">
        <v>0</v>
      </c>
      <c r="F121" s="14">
        <v>35</v>
      </c>
      <c r="G121" s="14">
        <v>0</v>
      </c>
      <c r="H121" s="14">
        <v>0</v>
      </c>
      <c r="I121" s="58">
        <v>0</v>
      </c>
      <c r="J121" s="32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</row>
    <row r="122" spans="1:43" ht="24.75" customHeight="1" x14ac:dyDescent="0.25">
      <c r="A122" s="10" t="s">
        <v>29</v>
      </c>
      <c r="B122" s="13">
        <f>B123+B126+B130+B133+B145+B136+B142+B148+B151+B139</f>
        <v>123895</v>
      </c>
      <c r="C122" s="19">
        <f t="shared" ref="C122:I122" si="171">C123+C126+C130+C133+C145+C136+C142+C139+C148+C151</f>
        <v>1862</v>
      </c>
      <c r="D122" s="19">
        <f t="shared" si="171"/>
        <v>1964</v>
      </c>
      <c r="E122" s="19">
        <f t="shared" si="171"/>
        <v>76767</v>
      </c>
      <c r="F122" s="19">
        <f t="shared" si="171"/>
        <v>42702</v>
      </c>
      <c r="G122" s="19">
        <f t="shared" si="171"/>
        <v>491</v>
      </c>
      <c r="H122" s="19">
        <f t="shared" si="171"/>
        <v>499</v>
      </c>
      <c r="I122" s="60">
        <f t="shared" si="171"/>
        <v>4426</v>
      </c>
      <c r="J122" s="32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</row>
    <row r="123" spans="1:43" ht="21" customHeight="1" x14ac:dyDescent="0.25">
      <c r="A123" s="11" t="s">
        <v>12</v>
      </c>
      <c r="B123" s="13">
        <f>SUM(B124:B125)</f>
        <v>86906</v>
      </c>
      <c r="C123" s="13">
        <f>SUM(C124:C125)</f>
        <v>1848</v>
      </c>
      <c r="D123" s="13">
        <f t="shared" ref="D123" si="172">SUM(D124:D125)</f>
        <v>1848</v>
      </c>
      <c r="E123" s="13">
        <f t="shared" ref="E123" si="173">SUM(E124:E125)</f>
        <v>56516</v>
      </c>
      <c r="F123" s="13">
        <f t="shared" ref="F123" si="174">SUM(F124:F125)</f>
        <v>26617</v>
      </c>
      <c r="G123" s="13">
        <f t="shared" ref="G123" si="175">SUM(G124:G125)</f>
        <v>485</v>
      </c>
      <c r="H123" s="13">
        <f t="shared" ref="H123" si="176">SUM(H124:H125)</f>
        <v>485</v>
      </c>
      <c r="I123" s="57">
        <f t="shared" ref="I123" si="177">SUM(I124:I125)</f>
        <v>3773</v>
      </c>
      <c r="J123" s="32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</row>
    <row r="124" spans="1:43" ht="21.95" customHeight="1" x14ac:dyDescent="0.25">
      <c r="A124" s="12" t="s">
        <v>13</v>
      </c>
      <c r="B124" s="13">
        <f>+E124+F124+I124</f>
        <v>17027</v>
      </c>
      <c r="C124" s="29">
        <v>792</v>
      </c>
      <c r="D124" s="29">
        <v>792</v>
      </c>
      <c r="E124" s="29">
        <v>9706</v>
      </c>
      <c r="F124" s="29">
        <v>4548</v>
      </c>
      <c r="G124" s="29">
        <v>324</v>
      </c>
      <c r="H124" s="29">
        <v>324</v>
      </c>
      <c r="I124" s="34">
        <v>2773</v>
      </c>
      <c r="J124" s="32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</row>
    <row r="125" spans="1:43" ht="21.95" customHeight="1" x14ac:dyDescent="0.25">
      <c r="A125" s="12" t="s">
        <v>33</v>
      </c>
      <c r="B125" s="13">
        <f>+E125+F125+I125</f>
        <v>69879</v>
      </c>
      <c r="C125" s="14">
        <v>1056</v>
      </c>
      <c r="D125" s="14">
        <v>1056</v>
      </c>
      <c r="E125" s="14">
        <v>46810</v>
      </c>
      <c r="F125" s="14">
        <v>22069</v>
      </c>
      <c r="G125" s="14">
        <v>161</v>
      </c>
      <c r="H125" s="14">
        <v>161</v>
      </c>
      <c r="I125" s="58">
        <v>1000</v>
      </c>
      <c r="J125" s="32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</row>
    <row r="126" spans="1:43" ht="21" customHeight="1" x14ac:dyDescent="0.25">
      <c r="A126" s="11" t="s">
        <v>20</v>
      </c>
      <c r="B126" s="13">
        <f>SUM(B127:B128)</f>
        <v>9</v>
      </c>
      <c r="C126" s="13">
        <f t="shared" ref="C126" si="178">SUM(C127:C128)</f>
        <v>0</v>
      </c>
      <c r="D126" s="13">
        <f t="shared" ref="D126" si="179">SUM(D127:D128)</f>
        <v>0</v>
      </c>
      <c r="E126" s="13">
        <f t="shared" ref="E126" si="180">SUM(E127:E128)</f>
        <v>0</v>
      </c>
      <c r="F126" s="13">
        <f t="shared" ref="F126" si="181">SUM(F127:F128)</f>
        <v>9</v>
      </c>
      <c r="G126" s="13">
        <f t="shared" ref="G126" si="182">SUM(G127:G128)</f>
        <v>0</v>
      </c>
      <c r="H126" s="13">
        <f t="shared" ref="H126" si="183">SUM(H127:H128)</f>
        <v>0</v>
      </c>
      <c r="I126" s="57">
        <f t="shared" ref="I126" si="184">SUM(I127:I128)</f>
        <v>0</v>
      </c>
      <c r="J126" s="32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</row>
    <row r="127" spans="1:43" ht="21.95" customHeight="1" x14ac:dyDescent="0.25">
      <c r="A127" s="12" t="s">
        <v>13</v>
      </c>
      <c r="B127" s="13">
        <f>+E127+F127+I127</f>
        <v>3</v>
      </c>
      <c r="C127" s="14">
        <v>0</v>
      </c>
      <c r="D127" s="14">
        <v>0</v>
      </c>
      <c r="E127" s="14">
        <v>0</v>
      </c>
      <c r="F127" s="14">
        <v>3</v>
      </c>
      <c r="G127" s="14">
        <v>0</v>
      </c>
      <c r="H127" s="14">
        <v>0</v>
      </c>
      <c r="I127" s="58">
        <v>0</v>
      </c>
      <c r="J127" s="32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</row>
    <row r="128" spans="1:43" ht="21.95" customHeight="1" x14ac:dyDescent="0.25">
      <c r="A128" s="12" t="s">
        <v>33</v>
      </c>
      <c r="B128" s="13">
        <f>+E128+F128+I128</f>
        <v>6</v>
      </c>
      <c r="C128" s="14">
        <v>0</v>
      </c>
      <c r="D128" s="14">
        <v>0</v>
      </c>
      <c r="E128" s="14">
        <v>0</v>
      </c>
      <c r="F128" s="14">
        <v>6</v>
      </c>
      <c r="G128" s="14">
        <v>0</v>
      </c>
      <c r="H128" s="14">
        <v>0</v>
      </c>
      <c r="I128" s="58">
        <v>0</v>
      </c>
      <c r="J128" s="32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</row>
    <row r="129" spans="1:43" ht="21.95" customHeight="1" x14ac:dyDescent="0.25">
      <c r="A129" s="10" t="s">
        <v>56</v>
      </c>
      <c r="B129" s="13"/>
      <c r="C129" s="14"/>
      <c r="D129" s="14"/>
      <c r="E129" s="14"/>
      <c r="F129" s="14"/>
      <c r="G129" s="14"/>
      <c r="H129" s="14"/>
      <c r="I129" s="58"/>
      <c r="J129" s="32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</row>
    <row r="130" spans="1:43" ht="21" customHeight="1" x14ac:dyDescent="0.25">
      <c r="A130" s="11" t="s">
        <v>34</v>
      </c>
      <c r="B130" s="13">
        <f>SUM(B131:B132)</f>
        <v>2596</v>
      </c>
      <c r="C130" s="13">
        <f t="shared" ref="C130" si="185">SUM(C131:C132)</f>
        <v>2</v>
      </c>
      <c r="D130" s="13">
        <f t="shared" ref="D130" si="186">SUM(D131:D132)</f>
        <v>64</v>
      </c>
      <c r="E130" s="13">
        <f t="shared" ref="E130" si="187">SUM(E131:E132)</f>
        <v>1766</v>
      </c>
      <c r="F130" s="13">
        <f t="shared" ref="F130" si="188">SUM(F131:F132)</f>
        <v>830</v>
      </c>
      <c r="G130" s="13">
        <f t="shared" ref="G130" si="189">SUM(G131:G132)</f>
        <v>0</v>
      </c>
      <c r="H130" s="13">
        <f t="shared" ref="H130" si="190">SUM(H131:H132)</f>
        <v>0</v>
      </c>
      <c r="I130" s="57">
        <f t="shared" ref="I130" si="191">SUM(I131:I132)</f>
        <v>0</v>
      </c>
      <c r="J130" s="32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</row>
    <row r="131" spans="1:43" ht="20.100000000000001" customHeight="1" x14ac:dyDescent="0.25">
      <c r="A131" s="12" t="s">
        <v>13</v>
      </c>
      <c r="B131" s="13">
        <f>+E131+F131+I131</f>
        <v>1766</v>
      </c>
      <c r="C131" s="29">
        <v>2</v>
      </c>
      <c r="D131" s="29">
        <v>64</v>
      </c>
      <c r="E131" s="29">
        <v>1766</v>
      </c>
      <c r="F131" s="14">
        <v>0</v>
      </c>
      <c r="G131" s="14">
        <v>0</v>
      </c>
      <c r="H131" s="14">
        <v>0</v>
      </c>
      <c r="I131" s="58">
        <v>0</v>
      </c>
      <c r="J131" s="32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</row>
    <row r="132" spans="1:43" ht="20.100000000000001" customHeight="1" x14ac:dyDescent="0.25">
      <c r="A132" s="12" t="s">
        <v>33</v>
      </c>
      <c r="B132" s="13">
        <f>+E132+F132+I132</f>
        <v>830</v>
      </c>
      <c r="C132" s="14">
        <v>0</v>
      </c>
      <c r="D132" s="14">
        <v>0</v>
      </c>
      <c r="E132" s="14">
        <v>0</v>
      </c>
      <c r="F132" s="14">
        <v>830</v>
      </c>
      <c r="G132" s="14">
        <v>0</v>
      </c>
      <c r="H132" s="14">
        <v>0</v>
      </c>
      <c r="I132" s="58">
        <v>0</v>
      </c>
      <c r="J132" s="32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</row>
    <row r="133" spans="1:43" ht="21" customHeight="1" x14ac:dyDescent="0.25">
      <c r="A133" s="11" t="s">
        <v>14</v>
      </c>
      <c r="B133" s="13">
        <f>SUM(B134:B135)</f>
        <v>8698</v>
      </c>
      <c r="C133" s="13">
        <f t="shared" ref="C133" si="192">SUM(C134:C135)</f>
        <v>7</v>
      </c>
      <c r="D133" s="13">
        <f t="shared" ref="D133" si="193">SUM(D134:D135)</f>
        <v>23</v>
      </c>
      <c r="E133" s="13">
        <f t="shared" ref="E133" si="194">SUM(E134:E135)</f>
        <v>3785</v>
      </c>
      <c r="F133" s="13">
        <f t="shared" ref="F133" si="195">SUM(F134:F135)</f>
        <v>4312</v>
      </c>
      <c r="G133" s="13">
        <f t="shared" ref="G133" si="196">SUM(G134:G135)</f>
        <v>2</v>
      </c>
      <c r="H133" s="13">
        <f t="shared" ref="H133" si="197">SUM(H134:H135)</f>
        <v>4</v>
      </c>
      <c r="I133" s="57">
        <f t="shared" ref="I133" si="198">SUM(I134:I135)</f>
        <v>601</v>
      </c>
      <c r="J133" s="32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</row>
    <row r="134" spans="1:43" ht="20.100000000000001" customHeight="1" x14ac:dyDescent="0.25">
      <c r="A134" s="12" t="s">
        <v>13</v>
      </c>
      <c r="B134" s="13">
        <f>+E134+F134+I134</f>
        <v>3936</v>
      </c>
      <c r="C134" s="29">
        <v>4</v>
      </c>
      <c r="D134" s="29">
        <v>18</v>
      </c>
      <c r="E134" s="29">
        <v>2603</v>
      </c>
      <c r="F134" s="29">
        <v>964</v>
      </c>
      <c r="G134" s="29">
        <v>1</v>
      </c>
      <c r="H134" s="29">
        <v>1</v>
      </c>
      <c r="I134" s="34">
        <v>369</v>
      </c>
      <c r="J134" s="32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</row>
    <row r="135" spans="1:43" ht="20.100000000000001" customHeight="1" x14ac:dyDescent="0.25">
      <c r="A135" s="12" t="s">
        <v>33</v>
      </c>
      <c r="B135" s="13">
        <f>+E135+F135+I135</f>
        <v>4762</v>
      </c>
      <c r="C135" s="14">
        <v>3</v>
      </c>
      <c r="D135" s="14">
        <v>5</v>
      </c>
      <c r="E135" s="14">
        <v>1182</v>
      </c>
      <c r="F135" s="14">
        <v>3348</v>
      </c>
      <c r="G135" s="14">
        <v>1</v>
      </c>
      <c r="H135" s="14">
        <v>3</v>
      </c>
      <c r="I135" s="58">
        <v>232</v>
      </c>
      <c r="J135" s="32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</row>
    <row r="136" spans="1:43" ht="21.95" customHeight="1" x14ac:dyDescent="0.25">
      <c r="A136" s="11" t="s">
        <v>15</v>
      </c>
      <c r="B136" s="13">
        <f>SUM(B137:B138)</f>
        <v>2775</v>
      </c>
      <c r="C136" s="13">
        <f t="shared" ref="C136" si="199">SUM(C137:C138)</f>
        <v>1</v>
      </c>
      <c r="D136" s="13">
        <f t="shared" ref="D136" si="200">SUM(D137:D138)</f>
        <v>6</v>
      </c>
      <c r="E136" s="13">
        <f t="shared" ref="E136" si="201">SUM(E137:E138)</f>
        <v>555</v>
      </c>
      <c r="F136" s="13">
        <f t="shared" ref="F136" si="202">SUM(F137:F138)</f>
        <v>2220</v>
      </c>
      <c r="G136" s="13">
        <f t="shared" ref="G136" si="203">SUM(G137:G138)</f>
        <v>0</v>
      </c>
      <c r="H136" s="13">
        <f t="shared" ref="H136" si="204">SUM(H137:H138)</f>
        <v>0</v>
      </c>
      <c r="I136" s="57">
        <f t="shared" ref="I136" si="205">SUM(I137:I138)</f>
        <v>0</v>
      </c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</row>
    <row r="137" spans="1:43" ht="21.95" customHeight="1" x14ac:dyDescent="0.25">
      <c r="A137" s="12" t="s">
        <v>13</v>
      </c>
      <c r="B137" s="13">
        <f t="shared" ref="B137" si="206">+E137+F137+I137</f>
        <v>555</v>
      </c>
      <c r="C137" s="29">
        <v>1</v>
      </c>
      <c r="D137" s="29">
        <v>6</v>
      </c>
      <c r="E137" s="29">
        <v>555</v>
      </c>
      <c r="F137" s="29">
        <v>0</v>
      </c>
      <c r="G137" s="14">
        <v>0</v>
      </c>
      <c r="H137" s="14">
        <v>0</v>
      </c>
      <c r="I137" s="58">
        <v>0</v>
      </c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</row>
    <row r="138" spans="1:43" ht="21.95" customHeight="1" x14ac:dyDescent="0.25">
      <c r="A138" s="12" t="s">
        <v>33</v>
      </c>
      <c r="B138" s="13">
        <f>+E138+F138+I138</f>
        <v>2220</v>
      </c>
      <c r="C138" s="14">
        <v>0</v>
      </c>
      <c r="D138" s="14">
        <v>0</v>
      </c>
      <c r="E138" s="14">
        <v>0</v>
      </c>
      <c r="F138" s="14">
        <v>2220</v>
      </c>
      <c r="G138" s="14">
        <v>0</v>
      </c>
      <c r="H138" s="14">
        <v>0</v>
      </c>
      <c r="I138" s="58">
        <v>0</v>
      </c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</row>
    <row r="139" spans="1:43" ht="21.95" customHeight="1" x14ac:dyDescent="0.25">
      <c r="A139" s="11" t="s">
        <v>28</v>
      </c>
      <c r="B139" s="38">
        <f>SUM(B140:B141)</f>
        <v>480</v>
      </c>
      <c r="C139" s="38">
        <f>SUM(C140:C141)</f>
        <v>0</v>
      </c>
      <c r="D139" s="38">
        <f t="shared" ref="D139:I139" si="207">SUM(D140:D141)</f>
        <v>0</v>
      </c>
      <c r="E139" s="38">
        <f t="shared" si="207"/>
        <v>0</v>
      </c>
      <c r="F139" s="38">
        <f t="shared" si="207"/>
        <v>480</v>
      </c>
      <c r="G139" s="38">
        <f t="shared" si="207"/>
        <v>0</v>
      </c>
      <c r="H139" s="38">
        <f t="shared" si="207"/>
        <v>0</v>
      </c>
      <c r="I139" s="61">
        <f t="shared" si="207"/>
        <v>0</v>
      </c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</row>
    <row r="140" spans="1:43" ht="21.95" customHeight="1" x14ac:dyDescent="0.25">
      <c r="A140" s="12" t="s">
        <v>13</v>
      </c>
      <c r="B140" s="13">
        <f t="shared" ref="B140" si="208">+E140+F140+I140</f>
        <v>96</v>
      </c>
      <c r="C140" s="14">
        <v>0</v>
      </c>
      <c r="D140" s="14">
        <v>0</v>
      </c>
      <c r="E140" s="14">
        <v>0</v>
      </c>
      <c r="F140" s="14">
        <v>96</v>
      </c>
      <c r="G140" s="14">
        <v>0</v>
      </c>
      <c r="H140" s="14">
        <v>0</v>
      </c>
      <c r="I140" s="58">
        <v>0</v>
      </c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</row>
    <row r="141" spans="1:43" ht="21.95" customHeight="1" x14ac:dyDescent="0.25">
      <c r="A141" s="12" t="s">
        <v>33</v>
      </c>
      <c r="B141" s="13">
        <f t="shared" ref="B141" si="209">+E141+F141+I141</f>
        <v>384</v>
      </c>
      <c r="C141" s="14">
        <v>0</v>
      </c>
      <c r="D141" s="14">
        <v>0</v>
      </c>
      <c r="E141" s="14">
        <v>0</v>
      </c>
      <c r="F141" s="14">
        <v>384</v>
      </c>
      <c r="G141" s="14">
        <v>0</v>
      </c>
      <c r="H141" s="14">
        <v>0</v>
      </c>
      <c r="I141" s="58">
        <v>0</v>
      </c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</row>
    <row r="142" spans="1:43" ht="21.95" customHeight="1" x14ac:dyDescent="0.25">
      <c r="A142" s="11" t="s">
        <v>16</v>
      </c>
      <c r="B142" s="13">
        <f>SUM(B143:B144)</f>
        <v>548</v>
      </c>
      <c r="C142" s="13">
        <f t="shared" ref="C142" si="210">SUM(C143:C144)</f>
        <v>0</v>
      </c>
      <c r="D142" s="13">
        <f t="shared" ref="D142" si="211">SUM(D143:D144)</f>
        <v>0</v>
      </c>
      <c r="E142" s="13">
        <f t="shared" ref="E142" si="212">SUM(E143:E144)</f>
        <v>0</v>
      </c>
      <c r="F142" s="13">
        <f t="shared" ref="F142" si="213">SUM(F143:F144)</f>
        <v>544</v>
      </c>
      <c r="G142" s="13">
        <f t="shared" ref="G142" si="214">SUM(G143:G144)</f>
        <v>2</v>
      </c>
      <c r="H142" s="13">
        <f t="shared" ref="H142" si="215">SUM(H143:H144)</f>
        <v>5</v>
      </c>
      <c r="I142" s="57">
        <f t="shared" ref="I142" si="216">SUM(I143:I144)</f>
        <v>4</v>
      </c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</row>
    <row r="143" spans="1:43" ht="21.95" customHeight="1" x14ac:dyDescent="0.25">
      <c r="A143" s="12" t="s">
        <v>13</v>
      </c>
      <c r="B143" s="13">
        <f t="shared" ref="B143" si="217">+E143+F143+I143</f>
        <v>332</v>
      </c>
      <c r="C143" s="14">
        <v>0</v>
      </c>
      <c r="D143" s="14">
        <v>0</v>
      </c>
      <c r="E143" s="14">
        <v>0</v>
      </c>
      <c r="F143" s="29">
        <v>328</v>
      </c>
      <c r="G143" s="29">
        <v>2</v>
      </c>
      <c r="H143" s="29">
        <v>5</v>
      </c>
      <c r="I143" s="34">
        <v>4</v>
      </c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</row>
    <row r="144" spans="1:43" ht="21.95" customHeight="1" x14ac:dyDescent="0.25">
      <c r="A144" s="12" t="s">
        <v>33</v>
      </c>
      <c r="B144" s="13">
        <f>+E144+F144+I144</f>
        <v>216</v>
      </c>
      <c r="C144" s="14">
        <v>0</v>
      </c>
      <c r="D144" s="14">
        <v>0</v>
      </c>
      <c r="E144" s="14">
        <v>0</v>
      </c>
      <c r="F144" s="14">
        <v>216</v>
      </c>
      <c r="G144" s="14">
        <v>0</v>
      </c>
      <c r="H144" s="14">
        <v>0</v>
      </c>
      <c r="I144" s="58">
        <v>0</v>
      </c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</row>
    <row r="145" spans="1:43" ht="21.95" customHeight="1" x14ac:dyDescent="0.25">
      <c r="A145" s="11" t="s">
        <v>17</v>
      </c>
      <c r="B145" s="13">
        <f>SUM(B146:B147)</f>
        <v>57</v>
      </c>
      <c r="C145" s="13">
        <f t="shared" ref="C145" si="218">SUM(C146:C147)</f>
        <v>0</v>
      </c>
      <c r="D145" s="13">
        <f t="shared" ref="D145" si="219">SUM(D146:D147)</f>
        <v>0</v>
      </c>
      <c r="E145" s="13">
        <f t="shared" ref="E145" si="220">SUM(E146:E147)</f>
        <v>0</v>
      </c>
      <c r="F145" s="13">
        <f t="shared" ref="F145" si="221">SUM(F146:F147)</f>
        <v>9</v>
      </c>
      <c r="G145" s="13">
        <f t="shared" ref="G145" si="222">SUM(G146:G147)</f>
        <v>2</v>
      </c>
      <c r="H145" s="13">
        <f t="shared" ref="H145" si="223">SUM(H146:H147)</f>
        <v>5</v>
      </c>
      <c r="I145" s="57">
        <f t="shared" ref="I145" si="224">SUM(I146:I147)</f>
        <v>48</v>
      </c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</row>
    <row r="146" spans="1:43" ht="21.95" customHeight="1" x14ac:dyDescent="0.25">
      <c r="A146" s="12" t="s">
        <v>13</v>
      </c>
      <c r="B146" s="13">
        <f>+E146+F146+I146</f>
        <v>53</v>
      </c>
      <c r="C146" s="14">
        <v>0</v>
      </c>
      <c r="D146" s="14">
        <v>0</v>
      </c>
      <c r="E146" s="14">
        <v>0</v>
      </c>
      <c r="F146" s="29">
        <v>9</v>
      </c>
      <c r="G146" s="29">
        <v>1</v>
      </c>
      <c r="H146" s="29">
        <v>4</v>
      </c>
      <c r="I146" s="34">
        <v>44</v>
      </c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</row>
    <row r="147" spans="1:43" ht="21.95" customHeight="1" x14ac:dyDescent="0.25">
      <c r="A147" s="12" t="s">
        <v>33</v>
      </c>
      <c r="B147" s="13">
        <f>+E147+F147+I147</f>
        <v>4</v>
      </c>
      <c r="C147" s="14">
        <v>0</v>
      </c>
      <c r="D147" s="14">
        <v>0</v>
      </c>
      <c r="E147" s="14">
        <v>0</v>
      </c>
      <c r="F147" s="14">
        <v>0</v>
      </c>
      <c r="G147" s="14">
        <v>1</v>
      </c>
      <c r="H147" s="14">
        <v>1</v>
      </c>
      <c r="I147" s="58">
        <v>4</v>
      </c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</row>
    <row r="148" spans="1:43" ht="21.95" customHeight="1" x14ac:dyDescent="0.25">
      <c r="A148" s="11" t="s">
        <v>41</v>
      </c>
      <c r="B148" s="13">
        <f t="shared" ref="B148:I148" si="225">SUM(B149:B150)</f>
        <v>6743</v>
      </c>
      <c r="C148" s="13">
        <f t="shared" si="225"/>
        <v>1</v>
      </c>
      <c r="D148" s="13">
        <f t="shared" si="225"/>
        <v>3</v>
      </c>
      <c r="E148" s="13">
        <f t="shared" si="225"/>
        <v>3435</v>
      </c>
      <c r="F148" s="13">
        <f t="shared" si="225"/>
        <v>3308</v>
      </c>
      <c r="G148" s="13">
        <f t="shared" si="225"/>
        <v>0</v>
      </c>
      <c r="H148" s="13">
        <f t="shared" si="225"/>
        <v>0</v>
      </c>
      <c r="I148" s="57">
        <f t="shared" si="225"/>
        <v>0</v>
      </c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</row>
    <row r="149" spans="1:43" ht="21.95" customHeight="1" x14ac:dyDescent="0.25">
      <c r="A149" s="12" t="s">
        <v>13</v>
      </c>
      <c r="B149" s="13">
        <f>+E149+F149+I149</f>
        <v>3435</v>
      </c>
      <c r="C149" s="29">
        <v>1</v>
      </c>
      <c r="D149" s="29">
        <v>3</v>
      </c>
      <c r="E149" s="29">
        <v>3435</v>
      </c>
      <c r="F149" s="14">
        <v>0</v>
      </c>
      <c r="G149" s="14">
        <v>0</v>
      </c>
      <c r="H149" s="14">
        <v>0</v>
      </c>
      <c r="I149" s="58">
        <v>0</v>
      </c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</row>
    <row r="150" spans="1:43" ht="21.95" customHeight="1" x14ac:dyDescent="0.25">
      <c r="A150" s="12" t="s">
        <v>33</v>
      </c>
      <c r="B150" s="13">
        <f>+E150+F150+I150</f>
        <v>3308</v>
      </c>
      <c r="C150" s="14">
        <v>0</v>
      </c>
      <c r="D150" s="14">
        <v>0</v>
      </c>
      <c r="E150" s="14">
        <v>0</v>
      </c>
      <c r="F150" s="14">
        <v>3308</v>
      </c>
      <c r="G150" s="14">
        <v>0</v>
      </c>
      <c r="H150" s="14">
        <v>0</v>
      </c>
      <c r="I150" s="58">
        <v>0</v>
      </c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</row>
    <row r="151" spans="1:43" ht="18.75" customHeight="1" x14ac:dyDescent="0.25">
      <c r="A151" s="11" t="s">
        <v>42</v>
      </c>
      <c r="B151" s="13">
        <f>SUM(B152:B153)</f>
        <v>15083</v>
      </c>
      <c r="C151" s="13">
        <f t="shared" ref="C151:I151" si="226">SUM(C152:C153)</f>
        <v>3</v>
      </c>
      <c r="D151" s="13">
        <f t="shared" si="226"/>
        <v>20</v>
      </c>
      <c r="E151" s="13">
        <f t="shared" si="226"/>
        <v>10710</v>
      </c>
      <c r="F151" s="13">
        <f t="shared" si="226"/>
        <v>4373</v>
      </c>
      <c r="G151" s="13">
        <f t="shared" si="226"/>
        <v>0</v>
      </c>
      <c r="H151" s="13">
        <f t="shared" si="226"/>
        <v>0</v>
      </c>
      <c r="I151" s="57">
        <f t="shared" si="226"/>
        <v>0</v>
      </c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</row>
    <row r="152" spans="1:43" ht="20.25" customHeight="1" x14ac:dyDescent="0.25">
      <c r="A152" s="12" t="s">
        <v>13</v>
      </c>
      <c r="B152" s="13">
        <f>+E152+F152+I152</f>
        <v>10862</v>
      </c>
      <c r="C152" s="29">
        <v>3</v>
      </c>
      <c r="D152" s="29">
        <v>20</v>
      </c>
      <c r="E152" s="29">
        <v>10710</v>
      </c>
      <c r="F152" s="29">
        <v>152</v>
      </c>
      <c r="G152" s="14">
        <v>0</v>
      </c>
      <c r="H152" s="14">
        <v>0</v>
      </c>
      <c r="I152" s="58">
        <v>0</v>
      </c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</row>
    <row r="153" spans="1:43" ht="18.75" customHeight="1" x14ac:dyDescent="0.25">
      <c r="A153" s="12" t="s">
        <v>33</v>
      </c>
      <c r="B153" s="13">
        <f>+E153+F153+I153</f>
        <v>4221</v>
      </c>
      <c r="C153" s="14">
        <v>0</v>
      </c>
      <c r="D153" s="14">
        <v>0</v>
      </c>
      <c r="E153" s="14">
        <v>0</v>
      </c>
      <c r="F153" s="14">
        <v>4221</v>
      </c>
      <c r="G153" s="14">
        <v>0</v>
      </c>
      <c r="H153" s="14">
        <v>0</v>
      </c>
      <c r="I153" s="58">
        <v>0</v>
      </c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</row>
    <row r="154" spans="1:43" ht="7.5" customHeight="1" x14ac:dyDescent="0.25">
      <c r="A154" s="15"/>
      <c r="B154" s="21"/>
      <c r="C154" s="22"/>
      <c r="D154" s="22"/>
      <c r="E154" s="22"/>
      <c r="F154" s="22"/>
      <c r="G154" s="22"/>
      <c r="H154" s="22"/>
      <c r="I154" s="16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</row>
    <row r="155" spans="1:43" ht="9" customHeight="1" x14ac:dyDescent="0.25">
      <c r="A155" s="25"/>
      <c r="B155" s="26"/>
      <c r="C155" s="27"/>
      <c r="D155" s="27"/>
      <c r="E155" s="27"/>
      <c r="F155" s="27"/>
      <c r="G155" s="27"/>
      <c r="H155" s="27"/>
      <c r="I155" s="27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</row>
    <row r="156" spans="1:43" x14ac:dyDescent="0.25">
      <c r="A156" s="42" t="s">
        <v>47</v>
      </c>
      <c r="B156" s="42"/>
      <c r="C156" s="42"/>
      <c r="D156" s="42"/>
      <c r="E156" s="42"/>
      <c r="F156" s="42"/>
      <c r="G156" s="42"/>
      <c r="H156" s="42"/>
      <c r="I156" s="42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</row>
    <row r="157" spans="1:43" x14ac:dyDescent="0.25">
      <c r="A157" s="42" t="s">
        <v>48</v>
      </c>
      <c r="B157" s="42"/>
      <c r="C157" s="42"/>
      <c r="D157" s="42"/>
      <c r="E157" s="42"/>
      <c r="F157" s="42"/>
      <c r="G157" s="42"/>
      <c r="H157" s="42"/>
      <c r="I157" s="42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</row>
    <row r="158" spans="1:43" x14ac:dyDescent="0.25">
      <c r="A158" s="40" t="s">
        <v>30</v>
      </c>
      <c r="B158" s="40"/>
      <c r="C158" s="40"/>
      <c r="D158" s="40"/>
      <c r="E158" s="40"/>
      <c r="F158" s="40"/>
      <c r="G158" s="40"/>
      <c r="H158" s="40"/>
      <c r="I158" s="40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</row>
    <row r="159" spans="1:43" x14ac:dyDescent="0.25">
      <c r="A159" s="40" t="s">
        <v>49</v>
      </c>
      <c r="B159" s="40"/>
      <c r="C159" s="40"/>
      <c r="D159" s="40"/>
      <c r="E159" s="40"/>
      <c r="F159" s="40"/>
      <c r="G159" s="40"/>
      <c r="H159" s="40"/>
      <c r="I159" s="40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</row>
    <row r="160" spans="1:43" x14ac:dyDescent="0.25">
      <c r="A160" s="40" t="s">
        <v>43</v>
      </c>
      <c r="B160" s="40"/>
      <c r="C160" s="40"/>
      <c r="D160" s="40"/>
      <c r="E160" s="40"/>
      <c r="F160" s="40"/>
      <c r="G160" s="40"/>
      <c r="H160" s="40"/>
      <c r="I160" s="40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</row>
    <row r="161" spans="1:43" x14ac:dyDescent="0.25">
      <c r="A161" s="40" t="s">
        <v>50</v>
      </c>
      <c r="B161" s="40"/>
      <c r="C161" s="40"/>
      <c r="D161" s="40"/>
      <c r="E161" s="40"/>
      <c r="F161" s="40"/>
      <c r="G161" s="40"/>
      <c r="H161" s="40"/>
      <c r="I161" s="40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</row>
    <row r="162" spans="1:43" x14ac:dyDescent="0.25">
      <c r="A162" s="40" t="s">
        <v>51</v>
      </c>
      <c r="B162" s="40"/>
      <c r="C162" s="40"/>
      <c r="D162" s="40"/>
      <c r="E162" s="40"/>
      <c r="F162" s="40"/>
      <c r="G162" s="40"/>
      <c r="H162" s="40"/>
      <c r="I162" s="40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</row>
    <row r="163" spans="1:43" x14ac:dyDescent="0.25">
      <c r="A163" s="41" t="s">
        <v>31</v>
      </c>
      <c r="B163" s="41"/>
      <c r="C163" s="41"/>
      <c r="D163" s="41"/>
      <c r="E163" s="41"/>
      <c r="F163" s="41"/>
      <c r="G163" s="41"/>
      <c r="H163" s="41"/>
      <c r="I163" s="4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</row>
    <row r="164" spans="1:43" x14ac:dyDescent="0.25">
      <c r="A164" s="40" t="s">
        <v>32</v>
      </c>
      <c r="B164" s="40"/>
      <c r="C164" s="40"/>
      <c r="D164" s="40"/>
      <c r="E164" s="40"/>
      <c r="F164" s="40"/>
      <c r="G164" s="40"/>
      <c r="H164" s="40"/>
      <c r="I164" s="40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</row>
    <row r="165" spans="1:43" x14ac:dyDescent="0.25">
      <c r="A165" s="39" t="s">
        <v>46</v>
      </c>
      <c r="B165" s="39"/>
      <c r="C165" s="39"/>
      <c r="D165" s="39"/>
      <c r="E165" s="39"/>
      <c r="F165" s="39"/>
      <c r="G165" s="39"/>
      <c r="H165" s="39"/>
      <c r="I165" s="39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</row>
    <row r="166" spans="1:43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</row>
    <row r="167" spans="1:43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</row>
    <row r="168" spans="1:43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</row>
    <row r="169" spans="1:43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</row>
    <row r="170" spans="1:43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</row>
    <row r="171" spans="1:43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</row>
    <row r="172" spans="1:43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</row>
    <row r="173" spans="1:43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</row>
    <row r="174" spans="1:43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</row>
    <row r="175" spans="1:43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</row>
    <row r="176" spans="1:43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</row>
    <row r="177" spans="1:39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</row>
    <row r="178" spans="1:39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</row>
    <row r="179" spans="1:39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</row>
    <row r="180" spans="1:39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</row>
    <row r="181" spans="1:39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</row>
    <row r="182" spans="1:39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</row>
    <row r="183" spans="1:39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</row>
    <row r="184" spans="1:39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</row>
    <row r="185" spans="1:39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</row>
    <row r="186" spans="1:39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</row>
    <row r="187" spans="1:39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</row>
    <row r="188" spans="1:39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</row>
    <row r="189" spans="1:39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</row>
    <row r="190" spans="1:39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</row>
    <row r="191" spans="1:39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</row>
    <row r="192" spans="1:39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</row>
    <row r="193" spans="1:39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</row>
    <row r="194" spans="1:39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</row>
    <row r="195" spans="1:39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</row>
    <row r="196" spans="1:39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</row>
    <row r="197" spans="1:39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</row>
    <row r="198" spans="1:39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</row>
    <row r="199" spans="1:39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</row>
    <row r="200" spans="1:39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</row>
    <row r="201" spans="1:39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</row>
    <row r="202" spans="1:39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</row>
    <row r="203" spans="1:39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</row>
    <row r="204" spans="1:39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</row>
    <row r="205" spans="1:39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</row>
    <row r="206" spans="1:39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</row>
    <row r="207" spans="1:39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</row>
    <row r="208" spans="1:39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</row>
    <row r="209" spans="1:39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</row>
    <row r="210" spans="1:39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</row>
    <row r="211" spans="1:39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</row>
    <row r="212" spans="1:39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</row>
    <row r="213" spans="1:39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</row>
    <row r="214" spans="1:39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</row>
    <row r="215" spans="1:39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</row>
    <row r="216" spans="1:39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</row>
    <row r="217" spans="1:39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</row>
    <row r="218" spans="1:39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</row>
    <row r="219" spans="1:39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</row>
    <row r="220" spans="1:39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</row>
    <row r="221" spans="1:39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</row>
    <row r="222" spans="1:39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</row>
    <row r="223" spans="1:39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</row>
    <row r="224" spans="1:39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</row>
    <row r="225" spans="1:39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</row>
    <row r="226" spans="1:39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</row>
    <row r="227" spans="1:39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</row>
    <row r="228" spans="1:39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</row>
    <row r="229" spans="1:39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</row>
    <row r="230" spans="1:39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</row>
    <row r="231" spans="1:39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</row>
    <row r="232" spans="1:39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</row>
    <row r="233" spans="1:39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</row>
    <row r="234" spans="1:39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</row>
    <row r="235" spans="1:39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</row>
    <row r="236" spans="1:39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</row>
    <row r="237" spans="1:39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</row>
    <row r="238" spans="1:39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</row>
    <row r="239" spans="1:39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</row>
    <row r="240" spans="1:39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</row>
    <row r="241" spans="1:39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</row>
    <row r="242" spans="1:39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</row>
    <row r="243" spans="1:39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</row>
    <row r="244" spans="1:39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</row>
    <row r="245" spans="1:39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</row>
    <row r="246" spans="1:39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</row>
    <row r="247" spans="1:39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</row>
    <row r="248" spans="1:39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</row>
    <row r="249" spans="1:39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</row>
    <row r="250" spans="1:39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</row>
    <row r="251" spans="1:39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</row>
    <row r="252" spans="1:39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</row>
    <row r="253" spans="1:39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</row>
    <row r="254" spans="1:39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</row>
    <row r="255" spans="1:39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</row>
    <row r="256" spans="1:39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</row>
    <row r="257" spans="1:39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</row>
    <row r="258" spans="1:39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</row>
    <row r="259" spans="1:39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</row>
    <row r="260" spans="1:39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</row>
    <row r="261" spans="1:39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</row>
    <row r="262" spans="1:39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</row>
    <row r="263" spans="1:39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</row>
    <row r="264" spans="1:39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</row>
    <row r="265" spans="1:39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</row>
    <row r="266" spans="1:39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</row>
    <row r="267" spans="1:39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</row>
    <row r="268" spans="1:39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</row>
    <row r="269" spans="1:39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</row>
    <row r="270" spans="1:39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</row>
    <row r="271" spans="1:39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</row>
    <row r="272" spans="1:39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</row>
    <row r="273" spans="1:39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</row>
    <row r="274" spans="1:39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</row>
    <row r="275" spans="1:39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</row>
    <row r="276" spans="1:39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</row>
    <row r="277" spans="1:39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</row>
    <row r="278" spans="1:39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</row>
    <row r="279" spans="1:39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</row>
    <row r="280" spans="1:39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</row>
    <row r="281" spans="1:39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</row>
    <row r="282" spans="1:39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</row>
    <row r="283" spans="1:39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</row>
    <row r="284" spans="1:39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</row>
    <row r="285" spans="1:39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</row>
    <row r="286" spans="1:39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</row>
    <row r="287" spans="1:39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</row>
    <row r="288" spans="1:39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</row>
    <row r="289" spans="1:39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</row>
    <row r="290" spans="1:39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</row>
    <row r="291" spans="1:39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</row>
    <row r="292" spans="1:39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</row>
    <row r="293" spans="1:39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</row>
    <row r="294" spans="1:39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</row>
    <row r="295" spans="1:39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</row>
    <row r="296" spans="1:39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</row>
    <row r="297" spans="1:39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</row>
    <row r="298" spans="1:39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</row>
    <row r="299" spans="1:39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</row>
    <row r="300" spans="1:39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</row>
    <row r="301" spans="1:39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</row>
    <row r="302" spans="1:39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</row>
    <row r="303" spans="1:39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</row>
    <row r="304" spans="1:39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</row>
    <row r="305" spans="1:39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</row>
    <row r="306" spans="1:39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</row>
    <row r="307" spans="1:39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</row>
    <row r="308" spans="1:39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</row>
    <row r="309" spans="1:39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</row>
    <row r="310" spans="1:39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</row>
    <row r="311" spans="1:39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</row>
    <row r="312" spans="1:39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</row>
    <row r="313" spans="1:39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</row>
    <row r="314" spans="1:39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</row>
    <row r="315" spans="1:39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</row>
    <row r="316" spans="1:39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</row>
    <row r="317" spans="1:39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</row>
    <row r="318" spans="1:39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</row>
    <row r="319" spans="1:39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</row>
    <row r="320" spans="1:39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</row>
    <row r="321" spans="1:39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</row>
    <row r="322" spans="1:39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</row>
    <row r="323" spans="1:39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</row>
    <row r="324" spans="1:39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</row>
    <row r="325" spans="1:39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</row>
    <row r="326" spans="1:39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</row>
    <row r="327" spans="1:39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</row>
    <row r="328" spans="1:39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</row>
    <row r="329" spans="1:39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</row>
    <row r="330" spans="1:39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</row>
    <row r="331" spans="1:39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</row>
    <row r="332" spans="1:39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</row>
    <row r="333" spans="1:39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</row>
    <row r="334" spans="1:39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</row>
    <row r="335" spans="1:39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</row>
    <row r="336" spans="1:39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</row>
    <row r="337" spans="1:39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</row>
    <row r="338" spans="1:39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</row>
    <row r="339" spans="1:39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</row>
    <row r="340" spans="1:39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</row>
    <row r="341" spans="1:39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</row>
    <row r="342" spans="1:39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</row>
    <row r="343" spans="1:39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</row>
    <row r="344" spans="1:39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</row>
    <row r="345" spans="1:39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</row>
    <row r="346" spans="1:39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</row>
    <row r="347" spans="1:39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</row>
    <row r="348" spans="1:39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</row>
    <row r="349" spans="1:39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</row>
    <row r="350" spans="1:39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</row>
    <row r="351" spans="1:39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</row>
    <row r="352" spans="1:39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</row>
    <row r="353" spans="1:39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</row>
    <row r="354" spans="1:39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</row>
    <row r="355" spans="1:39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</row>
    <row r="356" spans="1:39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</row>
    <row r="357" spans="1:39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</row>
    <row r="358" spans="1:39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</row>
    <row r="359" spans="1:39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</row>
    <row r="360" spans="1:39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</row>
    <row r="361" spans="1:39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</row>
    <row r="362" spans="1:39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</row>
    <row r="363" spans="1:39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</row>
    <row r="364" spans="1:39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</row>
    <row r="365" spans="1:39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</row>
    <row r="366" spans="1:39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</row>
    <row r="367" spans="1:39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</row>
    <row r="368" spans="1:39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</row>
    <row r="369" spans="1:39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</row>
    <row r="370" spans="1:39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</row>
    <row r="371" spans="1:39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</row>
    <row r="372" spans="1:39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</row>
    <row r="373" spans="1:39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</row>
    <row r="374" spans="1:39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</row>
    <row r="375" spans="1:39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</row>
    <row r="376" spans="1:39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</row>
    <row r="377" spans="1:39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</row>
    <row r="378" spans="1:39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</row>
    <row r="379" spans="1:39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</row>
    <row r="380" spans="1:39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</row>
    <row r="381" spans="1:39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</row>
    <row r="382" spans="1:39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</row>
    <row r="383" spans="1:39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</row>
    <row r="384" spans="1:39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</row>
    <row r="385" spans="1:39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</row>
    <row r="386" spans="1:39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</row>
    <row r="387" spans="1:39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</row>
    <row r="388" spans="1:39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</row>
    <row r="389" spans="1:39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</row>
    <row r="390" spans="1:39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</row>
    <row r="391" spans="1:39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</row>
    <row r="392" spans="1:39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</row>
    <row r="393" spans="1:39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</row>
    <row r="394" spans="1:39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</row>
    <row r="395" spans="1:39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</row>
    <row r="396" spans="1:39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</row>
    <row r="397" spans="1:39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</row>
    <row r="398" spans="1:39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</row>
    <row r="399" spans="1:39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</row>
    <row r="400" spans="1:39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</row>
    <row r="401" spans="1:39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</row>
    <row r="402" spans="1:39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</row>
    <row r="403" spans="1:39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</row>
    <row r="404" spans="1:39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</row>
    <row r="405" spans="1:39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</row>
    <row r="406" spans="1:39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</row>
    <row r="407" spans="1:39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</row>
    <row r="408" spans="1:39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</row>
    <row r="409" spans="1:39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</row>
    <row r="410" spans="1:39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</row>
    <row r="411" spans="1:39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</row>
    <row r="412" spans="1:39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</row>
    <row r="413" spans="1:39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</row>
    <row r="414" spans="1:39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</row>
    <row r="415" spans="1:39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</row>
    <row r="416" spans="1:39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</row>
    <row r="417" spans="1:39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</row>
    <row r="418" spans="1:39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</row>
    <row r="419" spans="1:39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</row>
    <row r="420" spans="1:39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</row>
    <row r="421" spans="1:39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</row>
    <row r="422" spans="1:39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</row>
    <row r="423" spans="1:39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</row>
    <row r="424" spans="1:39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</row>
    <row r="425" spans="1:39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</row>
    <row r="426" spans="1:39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</row>
    <row r="427" spans="1:39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</row>
    <row r="428" spans="1:39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</row>
    <row r="429" spans="1:39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</row>
    <row r="430" spans="1:39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</row>
    <row r="431" spans="1:39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</row>
    <row r="432" spans="1:39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</row>
    <row r="433" spans="1:39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</row>
    <row r="434" spans="1:39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</row>
    <row r="435" spans="1:39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</row>
    <row r="436" spans="1:39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</row>
    <row r="437" spans="1:39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</row>
    <row r="438" spans="1:39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</row>
    <row r="439" spans="1:39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</row>
    <row r="440" spans="1:39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</row>
    <row r="441" spans="1:39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</row>
    <row r="442" spans="1:39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</row>
    <row r="443" spans="1:39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</row>
    <row r="444" spans="1:39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</row>
    <row r="445" spans="1:39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</row>
    <row r="446" spans="1:39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</row>
    <row r="447" spans="1:39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</row>
    <row r="448" spans="1:39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</row>
    <row r="449" spans="1:39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</row>
    <row r="450" spans="1:39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</row>
    <row r="451" spans="1:39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</row>
    <row r="452" spans="1:39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</row>
    <row r="453" spans="1:39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</row>
    <row r="454" spans="1:39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</row>
    <row r="455" spans="1:39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</row>
    <row r="456" spans="1:39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</row>
    <row r="457" spans="1:39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</row>
    <row r="458" spans="1:39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</row>
    <row r="459" spans="1:39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</row>
    <row r="460" spans="1:39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</row>
    <row r="461" spans="1:39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</row>
    <row r="462" spans="1:39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</row>
    <row r="463" spans="1:39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</row>
    <row r="464" spans="1:39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</row>
    <row r="465" spans="1:39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</row>
    <row r="466" spans="1:39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</row>
    <row r="467" spans="1:39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</row>
    <row r="468" spans="1:39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</row>
    <row r="469" spans="1:39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</row>
    <row r="470" spans="1:39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</row>
    <row r="471" spans="1:39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</row>
    <row r="472" spans="1:39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</row>
    <row r="473" spans="1:39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</row>
    <row r="474" spans="1:39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</row>
    <row r="475" spans="1:39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</row>
    <row r="476" spans="1:39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</row>
    <row r="477" spans="1:39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</row>
    <row r="478" spans="1:39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</row>
    <row r="479" spans="1:39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</row>
    <row r="480" spans="1:39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</row>
    <row r="481" spans="1:39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</row>
    <row r="482" spans="1:39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</row>
    <row r="483" spans="1:39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</row>
    <row r="484" spans="1:39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</row>
    <row r="485" spans="1:39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</row>
    <row r="486" spans="1:39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</row>
    <row r="487" spans="1:39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</row>
    <row r="488" spans="1:39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</row>
    <row r="489" spans="1:39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</row>
    <row r="490" spans="1:39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</row>
    <row r="491" spans="1:39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</row>
    <row r="492" spans="1:39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</row>
    <row r="493" spans="1:39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</row>
    <row r="494" spans="1:39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</row>
    <row r="495" spans="1:39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</row>
    <row r="496" spans="1:39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</row>
    <row r="497" spans="1:39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</row>
    <row r="498" spans="1:39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</row>
    <row r="499" spans="1:39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</row>
    <row r="500" spans="1:39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</row>
    <row r="501" spans="1:39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</row>
    <row r="502" spans="1:39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</row>
    <row r="503" spans="1:39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</row>
    <row r="504" spans="1:39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</row>
    <row r="505" spans="1:39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</row>
    <row r="506" spans="1:39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</row>
    <row r="507" spans="1:39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</row>
    <row r="508" spans="1:39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</row>
    <row r="509" spans="1:39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</row>
    <row r="510" spans="1:39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</row>
    <row r="511" spans="1:39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</row>
    <row r="512" spans="1:39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</row>
    <row r="513" spans="1:39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</row>
    <row r="514" spans="1:39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</row>
    <row r="515" spans="1:39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</row>
    <row r="516" spans="1:39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</row>
    <row r="517" spans="1:39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</row>
    <row r="518" spans="1:39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</row>
    <row r="519" spans="1:39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</row>
    <row r="520" spans="1:39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</row>
    <row r="521" spans="1:39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</row>
    <row r="522" spans="1:39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</row>
    <row r="523" spans="1:39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</row>
    <row r="524" spans="1:39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</row>
    <row r="525" spans="1:39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</row>
    <row r="526" spans="1:39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</row>
    <row r="527" spans="1:39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</row>
    <row r="528" spans="1:39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</row>
    <row r="529" spans="1:39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</row>
    <row r="530" spans="1:39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</row>
    <row r="531" spans="1:39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</row>
    <row r="532" spans="1:39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</row>
    <row r="533" spans="1:39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</row>
    <row r="534" spans="1:39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</row>
    <row r="535" spans="1:39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</row>
    <row r="536" spans="1:39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</row>
    <row r="537" spans="1:39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</row>
    <row r="538" spans="1:39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</row>
    <row r="539" spans="1:39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</row>
    <row r="540" spans="1:39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</row>
    <row r="541" spans="1:39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</row>
    <row r="542" spans="1:39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</row>
    <row r="543" spans="1:39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</row>
    <row r="544" spans="1:39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</row>
    <row r="545" spans="1:39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</row>
    <row r="546" spans="1:39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</row>
    <row r="547" spans="1:39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</row>
    <row r="548" spans="1:39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</row>
  </sheetData>
  <mergeCells count="20">
    <mergeCell ref="A1:I1"/>
    <mergeCell ref="A2:I2"/>
    <mergeCell ref="A3:I3"/>
    <mergeCell ref="A5:I5"/>
    <mergeCell ref="A6:I6"/>
    <mergeCell ref="A156:I156"/>
    <mergeCell ref="A157:I157"/>
    <mergeCell ref="A158:I158"/>
    <mergeCell ref="A159:I159"/>
    <mergeCell ref="A8:A10"/>
    <mergeCell ref="B8:B10"/>
    <mergeCell ref="C8:F8"/>
    <mergeCell ref="G8:I9"/>
    <mergeCell ref="C9:E9"/>
    <mergeCell ref="A165:I165"/>
    <mergeCell ref="A160:I160"/>
    <mergeCell ref="A161:I161"/>
    <mergeCell ref="A162:I162"/>
    <mergeCell ref="A163:I163"/>
    <mergeCell ref="A164:I164"/>
  </mergeCells>
  <printOptions horizontalCentered="1"/>
  <pageMargins left="0.77" right="0.74803149606299213" top="0.98425196850393704" bottom="0.98425196850393704" header="0.19685039370078741" footer="0"/>
  <pageSetup scale="63" orientation="portrait" r:id="rId1"/>
  <rowBreaks count="1" manualBreakCount="1">
    <brk id="48" max="8" man="1"/>
  </rowBreaks>
  <ignoredErrors>
    <ignoredError sqref="B166:I193 B53:I53 B22:I22 B24:I24 B30:I30 B34 I34 B27 B33:I33 B32:E32 C38:E38 G37:I37 B46:I46 C50:I50 B48 B56:I56 B55 B58 B62:I62 B61 B64:I64 B63 B67:I67 B65:B66 B70:I70 B68:B69 B73:I73 B71:B72 B77:F77 B74:B75 B80:I80 B78:B79 B83:I83 B81:B82 B86:I86 B84:B85 B103:I103 B108:I108 B106:B107 B111:I111 B109:B110 B114:I114 B112:B113 B115:B116 B120:I120 B119 B121 B126:I126 B130:E130 B127:B128 B133:I133 B131:B132 B136:I136 B134:B135 B142:I142 B137:B138 B145:I145 B143:B144 B154:I154 B147 F43:I43 B123:B125 D123:I123 B59:I59 C40:I40 C39:E39 H31:I31 B105:I105 B87:B88 G130:I130 G19:I19 F17:I17 D19:E19 G38:I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JUVENAL MOJICA</cp:lastModifiedBy>
  <cp:lastPrinted>2024-05-16T20:07:16Z</cp:lastPrinted>
  <dcterms:created xsi:type="dcterms:W3CDTF">2022-03-04T17:09:21Z</dcterms:created>
  <dcterms:modified xsi:type="dcterms:W3CDTF">2024-05-16T20:07:59Z</dcterms:modified>
</cp:coreProperties>
</file>